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BS\A. SERVICE 2023\PA SERVICE AREA SIERO AVEC\CHIARIMENTI\ALLEGATTI C O CORRETTI 10 11 2023\"/>
    </mc:Choice>
  </mc:AlternateContent>
  <xr:revisionPtr revIDLastSave="0" documentId="13_ncr:1_{5E431095-9114-44B7-A185-8DE956A9401C}" xr6:coauthVersionLast="47" xr6:coauthVersionMax="47" xr10:uidLastSave="{00000000-0000-0000-0000-000000000000}"/>
  <bookViews>
    <workbookView xWindow="-120" yWindow="-120" windowWidth="29040" windowHeight="15840" tabRatio="409" xr2:uid="{00000000-000D-0000-FFFF-FFFF00000000}"/>
  </bookViews>
  <sheets>
    <sheet name="All. C - An. Indispensab. BO-FE" sheetId="10" r:id="rId1"/>
  </sheets>
  <definedNames>
    <definedName name="_xlnm.Print_Area" localSheetId="0">'All. C - An. Indispensab. BO-FE'!$A$1:$U$162</definedName>
    <definedName name="Excel_BuiltIn_Print_Area_3" localSheetId="0">#REF!</definedName>
    <definedName name="Excel_BuiltIn_Print_Area_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2" i="10" l="1"/>
  <c r="M139" i="10"/>
  <c r="M138" i="10"/>
  <c r="M137" i="10"/>
  <c r="M136" i="10"/>
  <c r="M135" i="10"/>
  <c r="M134" i="10"/>
  <c r="M133" i="10"/>
  <c r="M132" i="10"/>
  <c r="M131" i="10"/>
  <c r="M130" i="10"/>
  <c r="M129" i="10"/>
  <c r="M128" i="10"/>
  <c r="M127" i="10"/>
  <c r="M126" i="10"/>
  <c r="M125" i="10"/>
  <c r="M124" i="10"/>
  <c r="M123" i="10"/>
  <c r="M122" i="10"/>
  <c r="M121" i="10"/>
  <c r="M120" i="10"/>
  <c r="M119" i="10"/>
  <c r="M118" i="10"/>
  <c r="M117" i="10"/>
  <c r="M116" i="10"/>
  <c r="M140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N117" i="10" l="1"/>
  <c r="N118" i="10"/>
  <c r="N119" i="10"/>
  <c r="N120" i="10"/>
  <c r="N121" i="10"/>
  <c r="N122" i="10"/>
  <c r="N123" i="10"/>
  <c r="N124" i="10"/>
  <c r="N125" i="10"/>
  <c r="N126" i="10"/>
  <c r="N127" i="10"/>
  <c r="N128" i="10"/>
  <c r="N129" i="10"/>
  <c r="N130" i="10"/>
  <c r="N131" i="10"/>
  <c r="N132" i="10"/>
  <c r="N133" i="10"/>
  <c r="N134" i="10"/>
  <c r="N135" i="10"/>
  <c r="N136" i="10"/>
  <c r="N137" i="10"/>
  <c r="N138" i="10"/>
  <c r="N139" i="10"/>
  <c r="N116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110" i="10"/>
  <c r="N111" i="10"/>
  <c r="N112" i="10"/>
  <c r="N90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48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7" i="10"/>
  <c r="O160" i="10" l="1"/>
  <c r="P160" i="10"/>
  <c r="Q160" i="10"/>
  <c r="R160" i="10"/>
  <c r="O113" i="10"/>
  <c r="P113" i="10"/>
  <c r="Q113" i="10"/>
  <c r="R113" i="10"/>
  <c r="T113" i="10"/>
  <c r="P140" i="10"/>
  <c r="P87" i="10"/>
  <c r="P45" i="10"/>
  <c r="S7" i="10"/>
  <c r="T7" i="10" s="1"/>
  <c r="U7" i="10" s="1"/>
  <c r="S8" i="10"/>
  <c r="T8" i="10" s="1"/>
  <c r="U8" i="10" s="1"/>
  <c r="T9" i="10"/>
  <c r="U9" i="10" s="1"/>
  <c r="S10" i="10"/>
  <c r="T10" i="10" s="1"/>
  <c r="U10" i="10" s="1"/>
  <c r="S11" i="10"/>
  <c r="T11" i="10" s="1"/>
  <c r="U11" i="10" s="1"/>
  <c r="S12" i="10"/>
  <c r="T12" i="10" s="1"/>
  <c r="U12" i="10" s="1"/>
  <c r="S13" i="10"/>
  <c r="T13" i="10" s="1"/>
  <c r="U13" i="10" s="1"/>
  <c r="S14" i="10"/>
  <c r="T14" i="10" s="1"/>
  <c r="U14" i="10" s="1"/>
  <c r="S15" i="10"/>
  <c r="T15" i="10" s="1"/>
  <c r="U15" i="10" s="1"/>
  <c r="S16" i="10"/>
  <c r="T16" i="10" s="1"/>
  <c r="U16" i="10" s="1"/>
  <c r="S17" i="10"/>
  <c r="T17" i="10" s="1"/>
  <c r="U17" i="10" s="1"/>
  <c r="S18" i="10"/>
  <c r="T18" i="10" s="1"/>
  <c r="U18" i="10" s="1"/>
  <c r="S19" i="10"/>
  <c r="T19" i="10" s="1"/>
  <c r="U19" i="10" s="1"/>
  <c r="S20" i="10"/>
  <c r="T20" i="10" s="1"/>
  <c r="U20" i="10" s="1"/>
  <c r="S21" i="10"/>
  <c r="T21" i="10" s="1"/>
  <c r="U21" i="10" s="1"/>
  <c r="S22" i="10"/>
  <c r="T22" i="10" s="1"/>
  <c r="U22" i="10" s="1"/>
  <c r="S23" i="10"/>
  <c r="T23" i="10" s="1"/>
  <c r="U23" i="10" s="1"/>
  <c r="S24" i="10"/>
  <c r="T24" i="10" s="1"/>
  <c r="U24" i="10" s="1"/>
  <c r="S25" i="10"/>
  <c r="T25" i="10" s="1"/>
  <c r="U25" i="10" s="1"/>
  <c r="S26" i="10"/>
  <c r="T26" i="10" s="1"/>
  <c r="U26" i="10" s="1"/>
  <c r="S27" i="10"/>
  <c r="T27" i="10" s="1"/>
  <c r="U27" i="10" s="1"/>
  <c r="S28" i="10"/>
  <c r="T28" i="10" s="1"/>
  <c r="U28" i="10" s="1"/>
  <c r="S29" i="10"/>
  <c r="T29" i="10" s="1"/>
  <c r="U29" i="10" s="1"/>
  <c r="S30" i="10"/>
  <c r="T30" i="10" s="1"/>
  <c r="U30" i="10" s="1"/>
  <c r="S31" i="10"/>
  <c r="T31" i="10" s="1"/>
  <c r="U31" i="10" s="1"/>
  <c r="S32" i="10"/>
  <c r="T32" i="10" s="1"/>
  <c r="U32" i="10" s="1"/>
  <c r="S33" i="10"/>
  <c r="T33" i="10" s="1"/>
  <c r="U33" i="10" s="1"/>
  <c r="S34" i="10"/>
  <c r="T34" i="10" s="1"/>
  <c r="U34" i="10" s="1"/>
  <c r="S35" i="10"/>
  <c r="T35" i="10" s="1"/>
  <c r="U35" i="10" s="1"/>
  <c r="S36" i="10"/>
  <c r="T36" i="10" s="1"/>
  <c r="U36" i="10" s="1"/>
  <c r="S37" i="10"/>
  <c r="T37" i="10" s="1"/>
  <c r="U37" i="10" s="1"/>
  <c r="S38" i="10"/>
  <c r="T38" i="10" s="1"/>
  <c r="U38" i="10" s="1"/>
  <c r="S39" i="10"/>
  <c r="T39" i="10" s="1"/>
  <c r="U39" i="10" s="1"/>
  <c r="S40" i="10"/>
  <c r="T40" i="10" s="1"/>
  <c r="U40" i="10" s="1"/>
  <c r="S41" i="10"/>
  <c r="T41" i="10" s="1"/>
  <c r="U41" i="10" s="1"/>
  <c r="S42" i="10"/>
  <c r="T42" i="10" s="1"/>
  <c r="U42" i="10" s="1"/>
  <c r="S43" i="10"/>
  <c r="T43" i="10" s="1"/>
  <c r="U43" i="10" s="1"/>
  <c r="S44" i="10"/>
  <c r="T44" i="10" s="1"/>
  <c r="U44" i="10" s="1"/>
  <c r="C45" i="10"/>
  <c r="D45" i="10"/>
  <c r="E45" i="10"/>
  <c r="F45" i="10"/>
  <c r="G45" i="10"/>
  <c r="H45" i="10"/>
  <c r="I45" i="10"/>
  <c r="J45" i="10"/>
  <c r="K45" i="10"/>
  <c r="L45" i="10"/>
  <c r="N45" i="10"/>
  <c r="O45" i="10"/>
  <c r="Q45" i="10"/>
  <c r="R45" i="10"/>
  <c r="S48" i="10"/>
  <c r="T48" i="10"/>
  <c r="U48" i="10" s="1"/>
  <c r="S49" i="10"/>
  <c r="T49" i="10" s="1"/>
  <c r="U49" i="10" s="1"/>
  <c r="S50" i="10"/>
  <c r="T50" i="10" s="1"/>
  <c r="U50" i="10" s="1"/>
  <c r="S51" i="10"/>
  <c r="T51" i="10" s="1"/>
  <c r="U51" i="10" s="1"/>
  <c r="S52" i="10"/>
  <c r="T52" i="10"/>
  <c r="U52" i="10" s="1"/>
  <c r="S53" i="10"/>
  <c r="T53" i="10" s="1"/>
  <c r="U53" i="10" s="1"/>
  <c r="S54" i="10"/>
  <c r="T54" i="10"/>
  <c r="U54" i="10" s="1"/>
  <c r="S55" i="10"/>
  <c r="T55" i="10" s="1"/>
  <c r="U55" i="10" s="1"/>
  <c r="S56" i="10"/>
  <c r="T56" i="10"/>
  <c r="U56" i="10" s="1"/>
  <c r="S57" i="10"/>
  <c r="T57" i="10" s="1"/>
  <c r="U57" i="10" s="1"/>
  <c r="S58" i="10"/>
  <c r="T58" i="10" s="1"/>
  <c r="U58" i="10" s="1"/>
  <c r="S59" i="10"/>
  <c r="T59" i="10" s="1"/>
  <c r="U59" i="10" s="1"/>
  <c r="S60" i="10"/>
  <c r="T60" i="10" s="1"/>
  <c r="U60" i="10" s="1"/>
  <c r="S61" i="10"/>
  <c r="T61" i="10" s="1"/>
  <c r="U61" i="10" s="1"/>
  <c r="S62" i="10"/>
  <c r="T62" i="10" s="1"/>
  <c r="U62" i="10" s="1"/>
  <c r="S63" i="10"/>
  <c r="T63" i="10" s="1"/>
  <c r="U63" i="10" s="1"/>
  <c r="S64" i="10"/>
  <c r="T64" i="10"/>
  <c r="U64" i="10" s="1"/>
  <c r="S65" i="10"/>
  <c r="T65" i="10" s="1"/>
  <c r="U65" i="10" s="1"/>
  <c r="S66" i="10"/>
  <c r="T66" i="10" s="1"/>
  <c r="U66" i="10" s="1"/>
  <c r="S67" i="10"/>
  <c r="T67" i="10" s="1"/>
  <c r="U67" i="10" s="1"/>
  <c r="S68" i="10"/>
  <c r="T68" i="10"/>
  <c r="U68" i="10" s="1"/>
  <c r="S69" i="10"/>
  <c r="T69" i="10" s="1"/>
  <c r="U69" i="10" s="1"/>
  <c r="S70" i="10"/>
  <c r="T70" i="10" s="1"/>
  <c r="U70" i="10" s="1"/>
  <c r="S71" i="10"/>
  <c r="T71" i="10" s="1"/>
  <c r="U71" i="10" s="1"/>
  <c r="S72" i="10"/>
  <c r="T72" i="10" s="1"/>
  <c r="U72" i="10" s="1"/>
  <c r="S73" i="10"/>
  <c r="T73" i="10" s="1"/>
  <c r="U73" i="10" s="1"/>
  <c r="S74" i="10"/>
  <c r="T74" i="10" s="1"/>
  <c r="U74" i="10" s="1"/>
  <c r="S75" i="10"/>
  <c r="T75" i="10"/>
  <c r="U75" i="10" s="1"/>
  <c r="S76" i="10"/>
  <c r="T76" i="10" s="1"/>
  <c r="U76" i="10" s="1"/>
  <c r="S77" i="10"/>
  <c r="T77" i="10" s="1"/>
  <c r="U77" i="10" s="1"/>
  <c r="S78" i="10"/>
  <c r="T78" i="10" s="1"/>
  <c r="U78" i="10" s="1"/>
  <c r="S79" i="10"/>
  <c r="T79" i="10" s="1"/>
  <c r="U79" i="10" s="1"/>
  <c r="S80" i="10"/>
  <c r="T80" i="10" s="1"/>
  <c r="U80" i="10" s="1"/>
  <c r="S81" i="10"/>
  <c r="T81" i="10" s="1"/>
  <c r="U81" i="10" s="1"/>
  <c r="S82" i="10"/>
  <c r="T82" i="10" s="1"/>
  <c r="U82" i="10" s="1"/>
  <c r="S83" i="10"/>
  <c r="T83" i="10"/>
  <c r="U83" i="10" s="1"/>
  <c r="S84" i="10"/>
  <c r="T84" i="10" s="1"/>
  <c r="U84" i="10" s="1"/>
  <c r="S85" i="10"/>
  <c r="T85" i="10" s="1"/>
  <c r="U85" i="10" s="1"/>
  <c r="S86" i="10"/>
  <c r="T86" i="10" s="1"/>
  <c r="U86" i="10" s="1"/>
  <c r="C87" i="10"/>
  <c r="D87" i="10"/>
  <c r="E87" i="10"/>
  <c r="F87" i="10"/>
  <c r="G87" i="10"/>
  <c r="H87" i="10"/>
  <c r="I87" i="10"/>
  <c r="J87" i="10"/>
  <c r="J162" i="10" s="1"/>
  <c r="K87" i="10"/>
  <c r="L87" i="10"/>
  <c r="N87" i="10"/>
  <c r="O87" i="10"/>
  <c r="Q87" i="10"/>
  <c r="Q162" i="10" s="1"/>
  <c r="R87" i="10"/>
  <c r="S90" i="10"/>
  <c r="T90" i="10" s="1"/>
  <c r="U90" i="10" s="1"/>
  <c r="S91" i="10"/>
  <c r="T91" i="10" s="1"/>
  <c r="U91" i="10" s="1"/>
  <c r="S92" i="10"/>
  <c r="T92" i="10" s="1"/>
  <c r="U92" i="10" s="1"/>
  <c r="S93" i="10"/>
  <c r="T93" i="10" s="1"/>
  <c r="S94" i="10"/>
  <c r="T94" i="10" s="1"/>
  <c r="U94" i="10" s="1"/>
  <c r="S95" i="10"/>
  <c r="T95" i="10" s="1"/>
  <c r="U95" i="10" s="1"/>
  <c r="S96" i="10"/>
  <c r="T96" i="10" s="1"/>
  <c r="U96" i="10" s="1"/>
  <c r="S97" i="10"/>
  <c r="T97" i="10" s="1"/>
  <c r="U97" i="10" s="1"/>
  <c r="S98" i="10"/>
  <c r="T98" i="10" s="1"/>
  <c r="U98" i="10" s="1"/>
  <c r="S99" i="10"/>
  <c r="T99" i="10" s="1"/>
  <c r="U99" i="10" s="1"/>
  <c r="S100" i="10"/>
  <c r="T100" i="10" s="1"/>
  <c r="U100" i="10" s="1"/>
  <c r="S101" i="10"/>
  <c r="T101" i="10" s="1"/>
  <c r="U101" i="10" s="1"/>
  <c r="S102" i="10"/>
  <c r="T102" i="10" s="1"/>
  <c r="U102" i="10" s="1"/>
  <c r="S103" i="10"/>
  <c r="T103" i="10" s="1"/>
  <c r="U103" i="10" s="1"/>
  <c r="S104" i="10"/>
  <c r="T104" i="10" s="1"/>
  <c r="U104" i="10" s="1"/>
  <c r="S105" i="10"/>
  <c r="T105" i="10" s="1"/>
  <c r="U105" i="10" s="1"/>
  <c r="S106" i="10"/>
  <c r="T106" i="10" s="1"/>
  <c r="U106" i="10" s="1"/>
  <c r="S107" i="10"/>
  <c r="T107" i="10" s="1"/>
  <c r="U107" i="10" s="1"/>
  <c r="S108" i="10"/>
  <c r="T108" i="10" s="1"/>
  <c r="U108" i="10" s="1"/>
  <c r="S109" i="10"/>
  <c r="T109" i="10" s="1"/>
  <c r="U109" i="10" s="1"/>
  <c r="S110" i="10"/>
  <c r="T110" i="10" s="1"/>
  <c r="U110" i="10" s="1"/>
  <c r="S111" i="10"/>
  <c r="T111" i="10" s="1"/>
  <c r="U111" i="10" s="1"/>
  <c r="S112" i="10"/>
  <c r="T112" i="10" s="1"/>
  <c r="U112" i="10" s="1"/>
  <c r="C113" i="10"/>
  <c r="D113" i="10"/>
  <c r="E113" i="10"/>
  <c r="F113" i="10"/>
  <c r="G113" i="10"/>
  <c r="H113" i="10"/>
  <c r="I113" i="10"/>
  <c r="J113" i="10"/>
  <c r="K113" i="10"/>
  <c r="L113" i="10"/>
  <c r="N113" i="10"/>
  <c r="U113" i="10" s="1"/>
  <c r="S116" i="10"/>
  <c r="T116" i="10" s="1"/>
  <c r="U116" i="10" s="1"/>
  <c r="S117" i="10"/>
  <c r="T117" i="10" s="1"/>
  <c r="U117" i="10" s="1"/>
  <c r="S118" i="10"/>
  <c r="T118" i="10" s="1"/>
  <c r="U118" i="10" s="1"/>
  <c r="S119" i="10"/>
  <c r="T119" i="10"/>
  <c r="U119" i="10" s="1"/>
  <c r="S120" i="10"/>
  <c r="T120" i="10"/>
  <c r="U120" i="10" s="1"/>
  <c r="S121" i="10"/>
  <c r="T121" i="10" s="1"/>
  <c r="U121" i="10" s="1"/>
  <c r="S122" i="10"/>
  <c r="T122" i="10" s="1"/>
  <c r="U122" i="10" s="1"/>
  <c r="S123" i="10"/>
  <c r="T123" i="10" s="1"/>
  <c r="U123" i="10" s="1"/>
  <c r="S124" i="10"/>
  <c r="T124" i="10"/>
  <c r="U124" i="10" s="1"/>
  <c r="S125" i="10"/>
  <c r="T125" i="10" s="1"/>
  <c r="U125" i="10" s="1"/>
  <c r="S126" i="10"/>
  <c r="T126" i="10" s="1"/>
  <c r="U126" i="10" s="1"/>
  <c r="S127" i="10"/>
  <c r="T127" i="10" s="1"/>
  <c r="U127" i="10" s="1"/>
  <c r="S128" i="10"/>
  <c r="T128" i="10" s="1"/>
  <c r="U128" i="10" s="1"/>
  <c r="S129" i="10"/>
  <c r="T129" i="10" s="1"/>
  <c r="U129" i="10" s="1"/>
  <c r="S130" i="10"/>
  <c r="T130" i="10" s="1"/>
  <c r="U130" i="10" s="1"/>
  <c r="S131" i="10"/>
  <c r="T131" i="10" s="1"/>
  <c r="U131" i="10" s="1"/>
  <c r="S132" i="10"/>
  <c r="T132" i="10"/>
  <c r="U132" i="10" s="1"/>
  <c r="S133" i="10"/>
  <c r="T133" i="10" s="1"/>
  <c r="U133" i="10" s="1"/>
  <c r="S134" i="10"/>
  <c r="T134" i="10" s="1"/>
  <c r="U134" i="10" s="1"/>
  <c r="S135" i="10"/>
  <c r="T135" i="10" s="1"/>
  <c r="U135" i="10" s="1"/>
  <c r="S136" i="10"/>
  <c r="T136" i="10" s="1"/>
  <c r="U136" i="10" s="1"/>
  <c r="S137" i="10"/>
  <c r="T137" i="10" s="1"/>
  <c r="U137" i="10" s="1"/>
  <c r="S138" i="10"/>
  <c r="T138" i="10" s="1"/>
  <c r="U138" i="10" s="1"/>
  <c r="S139" i="10"/>
  <c r="T139" i="10" s="1"/>
  <c r="U139" i="10" s="1"/>
  <c r="C140" i="10"/>
  <c r="D140" i="10"/>
  <c r="E140" i="10"/>
  <c r="F140" i="10"/>
  <c r="G140" i="10"/>
  <c r="H140" i="10"/>
  <c r="I140" i="10"/>
  <c r="I162" i="10" s="1"/>
  <c r="J140" i="10"/>
  <c r="K140" i="10"/>
  <c r="L140" i="10"/>
  <c r="N140" i="10"/>
  <c r="O140" i="10"/>
  <c r="Q140" i="10"/>
  <c r="R140" i="10"/>
  <c r="S143" i="10"/>
  <c r="T143" i="10" s="1"/>
  <c r="T160" i="10" s="1"/>
  <c r="S144" i="10"/>
  <c r="T144" i="10" s="1"/>
  <c r="U144" i="10" s="1"/>
  <c r="S145" i="10"/>
  <c r="T145" i="10" s="1"/>
  <c r="U145" i="10" s="1"/>
  <c r="S146" i="10"/>
  <c r="T146" i="10" s="1"/>
  <c r="U146" i="10" s="1"/>
  <c r="S147" i="10"/>
  <c r="T147" i="10" s="1"/>
  <c r="U147" i="10" s="1"/>
  <c r="S148" i="10"/>
  <c r="T148" i="10" s="1"/>
  <c r="U148" i="10" s="1"/>
  <c r="S149" i="10"/>
  <c r="T149" i="10" s="1"/>
  <c r="U149" i="10" s="1"/>
  <c r="S150" i="10"/>
  <c r="T150" i="10" s="1"/>
  <c r="U150" i="10" s="1"/>
  <c r="S151" i="10"/>
  <c r="T151" i="10" s="1"/>
  <c r="U151" i="10" s="1"/>
  <c r="S152" i="10"/>
  <c r="T152" i="10" s="1"/>
  <c r="U152" i="10" s="1"/>
  <c r="S153" i="10"/>
  <c r="T153" i="10" s="1"/>
  <c r="U153" i="10" s="1"/>
  <c r="S154" i="10"/>
  <c r="T154" i="10" s="1"/>
  <c r="U154" i="10" s="1"/>
  <c r="S155" i="10"/>
  <c r="T155" i="10" s="1"/>
  <c r="U155" i="10" s="1"/>
  <c r="S156" i="10"/>
  <c r="T156" i="10"/>
  <c r="U156" i="10" s="1"/>
  <c r="S157" i="10"/>
  <c r="T157" i="10" s="1"/>
  <c r="U157" i="10" s="1"/>
  <c r="S158" i="10"/>
  <c r="T158" i="10" s="1"/>
  <c r="U158" i="10" s="1"/>
  <c r="S159" i="10"/>
  <c r="T159" i="10" s="1"/>
  <c r="U159" i="10" s="1"/>
  <c r="S160" i="10" l="1"/>
  <c r="H162" i="10"/>
  <c r="S113" i="10"/>
  <c r="R162" i="10"/>
  <c r="S140" i="10"/>
  <c r="G162" i="10"/>
  <c r="L162" i="10"/>
  <c r="D162" i="10"/>
  <c r="K162" i="10"/>
  <c r="C162" i="10"/>
  <c r="O162" i="10"/>
  <c r="F162" i="10"/>
  <c r="S87" i="10"/>
  <c r="P162" i="10"/>
  <c r="N162" i="10"/>
  <c r="S45" i="10"/>
  <c r="S162" i="10" s="1"/>
  <c r="E162" i="10"/>
  <c r="U93" i="10"/>
  <c r="T45" i="10"/>
  <c r="U143" i="10"/>
  <c r="U160" i="10" s="1"/>
  <c r="T140" i="10"/>
  <c r="U140" i="10" s="1"/>
  <c r="T87" i="10"/>
  <c r="U87" i="10" s="1"/>
  <c r="U45" i="10" l="1"/>
  <c r="U162" i="10" s="1"/>
  <c r="T162" i="10"/>
</calcChain>
</file>

<file path=xl/sharedStrings.xml><?xml version="1.0" encoding="utf-8"?>
<sst xmlns="http://schemas.openxmlformats.org/spreadsheetml/2006/main" count="468" uniqueCount="177">
  <si>
    <t>ALLEGATO C</t>
  </si>
  <si>
    <t>FERRARA</t>
  </si>
  <si>
    <t>TOTALE</t>
  </si>
  <si>
    <t>CHIMICA CLINICA</t>
  </si>
  <si>
    <t>Bellaria</t>
  </si>
  <si>
    <t>Imola</t>
  </si>
  <si>
    <t xml:space="preserve"> Delta</t>
  </si>
  <si>
    <t>Cento</t>
  </si>
  <si>
    <t>Acido lattico</t>
  </si>
  <si>
    <t>Acido urico</t>
  </si>
  <si>
    <t>Albumina</t>
  </si>
  <si>
    <t>Alcoolemia</t>
  </si>
  <si>
    <t>Amilasi pancreatica</t>
  </si>
  <si>
    <t>Amilasi totale</t>
  </si>
  <si>
    <t>Ammonio</t>
  </si>
  <si>
    <t>Bilirubina diretta</t>
  </si>
  <si>
    <t>Bilirubina totale</t>
  </si>
  <si>
    <t>Calcio</t>
  </si>
  <si>
    <t>Cloro</t>
  </si>
  <si>
    <t>Colesterolo HDL</t>
  </si>
  <si>
    <t>Colesterolo LDL</t>
  </si>
  <si>
    <t>Colesterolo totale</t>
  </si>
  <si>
    <t>Creatinchinasi</t>
  </si>
  <si>
    <t>Creatinina</t>
  </si>
  <si>
    <t>Ferritina</t>
  </si>
  <si>
    <t>Ferro</t>
  </si>
  <si>
    <t>Fosforo</t>
  </si>
  <si>
    <t>Gamma-GT</t>
  </si>
  <si>
    <t>Glucosio</t>
  </si>
  <si>
    <t>Lattatodeidrogenasi LDH</t>
  </si>
  <si>
    <t>Lipasi</t>
  </si>
  <si>
    <t>Magnesio</t>
  </si>
  <si>
    <t>Potassio</t>
  </si>
  <si>
    <t>Proteine siero</t>
  </si>
  <si>
    <t>Proteine urina</t>
  </si>
  <si>
    <t>Sodio</t>
  </si>
  <si>
    <t>Trigliceridi</t>
  </si>
  <si>
    <t>Urea</t>
  </si>
  <si>
    <t>TOTALE CHIMICA CLINICA</t>
  </si>
  <si>
    <t>IMMUNOMETRIA</t>
  </si>
  <si>
    <t>S.Giovanni
 in Persic.</t>
  </si>
  <si>
    <t>Alfa1 fetoproteina</t>
  </si>
  <si>
    <t>Anticorpi anti tireoglobulina</t>
  </si>
  <si>
    <t>Anticorpi anti TPO</t>
  </si>
  <si>
    <t>CA 125 (o equivalente)</t>
  </si>
  <si>
    <t>CA 15-3 (o equivalente)</t>
  </si>
  <si>
    <t>CA 19-9 (o equivalente)</t>
  </si>
  <si>
    <t>CEA</t>
  </si>
  <si>
    <t>Cortisolo</t>
  </si>
  <si>
    <t>Cortisolo urine</t>
  </si>
  <si>
    <t>DHEAS</t>
  </si>
  <si>
    <t>Estradiolo</t>
  </si>
  <si>
    <t>Digossina</t>
  </si>
  <si>
    <t>Folati</t>
  </si>
  <si>
    <t>FSH</t>
  </si>
  <si>
    <t>FT3 ( T3 libero )</t>
  </si>
  <si>
    <t>FT4 ( T4 libero )</t>
  </si>
  <si>
    <t>GH</t>
  </si>
  <si>
    <t>HCG</t>
  </si>
  <si>
    <t>Insulina</t>
  </si>
  <si>
    <t>LH</t>
  </si>
  <si>
    <t>Mioglobina</t>
  </si>
  <si>
    <t>Paratormone (PTH)</t>
  </si>
  <si>
    <t>Progesterone</t>
  </si>
  <si>
    <t>Prolattina</t>
  </si>
  <si>
    <t>PSA libero</t>
  </si>
  <si>
    <t>Testosterone</t>
  </si>
  <si>
    <t>TG</t>
  </si>
  <si>
    <t xml:space="preserve">TSH (orm. tireotropo) </t>
  </si>
  <si>
    <t>Vitamina B12</t>
  </si>
  <si>
    <t>TOTALE IMMUNOMETRIA</t>
  </si>
  <si>
    <t>PROTEINE</t>
  </si>
  <si>
    <t>Beta2 Microglobulina</t>
  </si>
  <si>
    <t>C3</t>
  </si>
  <si>
    <t>C4</t>
  </si>
  <si>
    <t>Fattore Reumatoide</t>
  </si>
  <si>
    <t>Immunoglobuline A</t>
  </si>
  <si>
    <t>Immunoglobuline G</t>
  </si>
  <si>
    <t>Immunoglobuline M</t>
  </si>
  <si>
    <t>Microalbuminuria</t>
  </si>
  <si>
    <t>Prealbumina</t>
  </si>
  <si>
    <t>Proteina C reattiva</t>
  </si>
  <si>
    <t>TAS</t>
  </si>
  <si>
    <t>Transferrina</t>
  </si>
  <si>
    <t>TOTALE PROTEINE</t>
  </si>
  <si>
    <t>DROGHE/FARMACI</t>
  </si>
  <si>
    <t>Acido valproico</t>
  </si>
  <si>
    <t>Carbamazepina</t>
  </si>
  <si>
    <t>Fenitoina</t>
  </si>
  <si>
    <t>Fenobarbital</t>
  </si>
  <si>
    <t>Gentamicina</t>
  </si>
  <si>
    <t>Litio</t>
  </si>
  <si>
    <t>Oppiacei (metaboliti urina)</t>
  </si>
  <si>
    <t>Teofillina</t>
  </si>
  <si>
    <t>Vancomicina</t>
  </si>
  <si>
    <t>TOTALE FARMACI/DROGHE</t>
  </si>
  <si>
    <t>HAV IgM</t>
  </si>
  <si>
    <t>HBC AB</t>
  </si>
  <si>
    <t>HBC Ab IgM</t>
  </si>
  <si>
    <t>HBEAb</t>
  </si>
  <si>
    <t>HBSAB</t>
  </si>
  <si>
    <t>HBEAg</t>
  </si>
  <si>
    <t>HBSAg</t>
  </si>
  <si>
    <t>HCV</t>
  </si>
  <si>
    <t>Toxo IGG</t>
  </si>
  <si>
    <t>Toxo IGM</t>
  </si>
  <si>
    <t>Roso IGG</t>
  </si>
  <si>
    <t>Roso IGM</t>
  </si>
  <si>
    <t>CMV IGG</t>
  </si>
  <si>
    <t>CMV IGM</t>
  </si>
  <si>
    <t>TOTALE INFETTIVOLOGIA</t>
  </si>
  <si>
    <t>TOTALE GENERALE</t>
  </si>
  <si>
    <t>HIV 1-2 **</t>
  </si>
  <si>
    <t>Benzodiazepine (urine)</t>
  </si>
  <si>
    <t>Cocaina (urine)</t>
  </si>
  <si>
    <t>Metadone (urine)</t>
  </si>
  <si>
    <t>Barbiturati (urine)</t>
  </si>
  <si>
    <t>Amfetamine (urine)</t>
  </si>
  <si>
    <t>Cistatina</t>
  </si>
  <si>
    <t>Apolipoproteina A</t>
  </si>
  <si>
    <t>Apolipoproteina B</t>
  </si>
  <si>
    <t>Alfa 1 Anti Tripsina</t>
  </si>
  <si>
    <t>Aptoglobina</t>
  </si>
  <si>
    <t>Lipoproteina (a)</t>
  </si>
  <si>
    <t>Ceruloplasmina</t>
  </si>
  <si>
    <t>PCR Ultrasensibile</t>
  </si>
  <si>
    <t>Fruttosamina</t>
  </si>
  <si>
    <t>Benzodiazepine (siero)</t>
  </si>
  <si>
    <t>ACE</t>
  </si>
  <si>
    <t>Acidi biliari</t>
  </si>
  <si>
    <t>Rame</t>
  </si>
  <si>
    <t>Zinco</t>
  </si>
  <si>
    <t>PEPTIDE C</t>
  </si>
  <si>
    <t>SHBG</t>
  </si>
  <si>
    <t>VITAMINA D</t>
  </si>
  <si>
    <t>PROCALCITONINA</t>
  </si>
  <si>
    <t>INTERLEUCHINA 6</t>
  </si>
  <si>
    <t>Albumina glicata</t>
  </si>
  <si>
    <t>BUPRENORFINA (URINE)</t>
  </si>
  <si>
    <t>AB anti Treponema (ESPIANTI)</t>
  </si>
  <si>
    <t>Alfa 1 Anti Glicoprot. Acida</t>
  </si>
  <si>
    <t>Amikacina</t>
  </si>
  <si>
    <t>Cannabinoidi (metab. urina)</t>
  </si>
  <si>
    <t>Ecstasy (urine)</t>
  </si>
  <si>
    <t>Ossicodone (urine)</t>
  </si>
  <si>
    <t>Paracetamolo</t>
  </si>
  <si>
    <t>Salicilati</t>
  </si>
  <si>
    <t>Fosfatasi alcalina totale</t>
  </si>
  <si>
    <t>HAV totali (oppure HAV IgG)</t>
  </si>
  <si>
    <t>INFETTIVOLOGIA (solo per FERRARA)</t>
  </si>
  <si>
    <t>BOLOGNA</t>
  </si>
  <si>
    <t>Bazzano</t>
  </si>
  <si>
    <t>Bentivoglio</t>
  </si>
  <si>
    <t>Osp. Maggiore</t>
  </si>
  <si>
    <t>Porretta</t>
  </si>
  <si>
    <t>S. Orsola</t>
  </si>
  <si>
    <t>TOT BOLOGNA ANNUO</t>
  </si>
  <si>
    <t>RICHIESTI IN GARA DA BOLOGNA (ANNO)</t>
  </si>
  <si>
    <t>PSA (Antigene prostatico)</t>
  </si>
  <si>
    <t>ALT (GPT)</t>
  </si>
  <si>
    <t>AST (GOT)</t>
  </si>
  <si>
    <t>Glucosio 6 fosfato deidrogen.</t>
  </si>
  <si>
    <t>Pseudocolinesterasi</t>
  </si>
  <si>
    <t>REC. SOL. TRASFERRINA</t>
  </si>
  <si>
    <t>Etilglicuronide ETG (urine)</t>
  </si>
  <si>
    <t>x</t>
  </si>
  <si>
    <t>TOTALE FERRARA (ANNO)</t>
  </si>
  <si>
    <t>RICHIESTI IN GARA DA FERRARA (ANNO)</t>
  </si>
  <si>
    <t>CONA TOTALE</t>
  </si>
  <si>
    <t>BNP o proBNP</t>
  </si>
  <si>
    <t>Troponina I</t>
  </si>
  <si>
    <t xml:space="preserve">Analiti indispensabili 
</t>
  </si>
  <si>
    <t>Devono essere offerti almeno il 98% degli analiti indispensabili. Gli analiti non offerti (massimo tre) devono avere una produttività stimata (campo "Totale") inferiore a 25.000 test/anno per ciascun analita</t>
  </si>
  <si>
    <t>di cui Osp. Maggiore URGENZE</t>
  </si>
  <si>
    <t>di cui S. Orsola URGENZE</t>
  </si>
  <si>
    <t>di cui CONA URGENZE</t>
  </si>
  <si>
    <t>Omocisteina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</si>
</sst>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indexed="8"/>
      <name val="MS Sans Serif"/>
      <family val="2"/>
    </font>
    <font>
      <sz val="20"/>
      <name val="Calibri"/>
      <family val="2"/>
    </font>
    <font>
      <b/>
      <sz val="16"/>
      <name val="Calibri"/>
      <family val="2"/>
    </font>
    <font>
      <sz val="14"/>
      <name val="Calibri"/>
      <family val="2"/>
    </font>
    <font>
      <sz val="10"/>
      <name val="Calibri"/>
      <family val="2"/>
    </font>
    <font>
      <b/>
      <sz val="36"/>
      <name val="Arial"/>
      <family val="2"/>
    </font>
    <font>
      <b/>
      <sz val="26"/>
      <name val="Arial"/>
      <family val="2"/>
    </font>
    <font>
      <b/>
      <u/>
      <sz val="18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u/>
      <sz val="16"/>
      <name val="Calibri"/>
      <family val="2"/>
    </font>
    <font>
      <sz val="18"/>
      <name val="Calibri"/>
      <family val="2"/>
    </font>
    <font>
      <b/>
      <sz val="20"/>
      <name val="Calibri"/>
      <family val="2"/>
    </font>
    <font>
      <b/>
      <sz val="18"/>
      <name val="Calibri"/>
      <family val="2"/>
    </font>
    <font>
      <b/>
      <sz val="14"/>
      <color indexed="8"/>
      <name val="Calibri"/>
      <family val="2"/>
    </font>
    <font>
      <b/>
      <sz val="14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22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indexed="42"/>
        <bgColor indexed="27"/>
      </patternFill>
    </fill>
    <fill>
      <patternFill patternType="solid">
        <fgColor indexed="15"/>
        <bgColor indexed="35"/>
      </patternFill>
    </fill>
    <fill>
      <patternFill patternType="solid">
        <fgColor indexed="44"/>
        <bgColor indexed="4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34"/>
      </patternFill>
    </fill>
    <fill>
      <patternFill patternType="solid">
        <fgColor rgb="FF92D050"/>
        <bgColor indexed="49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4" fillId="2" borderId="0" xfId="0" applyFont="1" applyFill="1"/>
    <xf numFmtId="0" fontId="4" fillId="0" borderId="1" xfId="0" applyFont="1" applyBorder="1"/>
    <xf numFmtId="0" fontId="4" fillId="0" borderId="2" xfId="0" applyFont="1" applyBorder="1"/>
    <xf numFmtId="0" fontId="4" fillId="3" borderId="0" xfId="0" applyFont="1" applyFill="1"/>
    <xf numFmtId="0" fontId="4" fillId="4" borderId="0" xfId="0" applyFont="1" applyFill="1"/>
    <xf numFmtId="0" fontId="11" fillId="0" borderId="0" xfId="0" applyFont="1" applyAlignment="1">
      <alignment horizontal="left" vertical="center"/>
    </xf>
    <xf numFmtId="0" fontId="12" fillId="0" borderId="0" xfId="0" applyFont="1"/>
    <xf numFmtId="0" fontId="12" fillId="0" borderId="2" xfId="0" applyFont="1" applyBorder="1"/>
    <xf numFmtId="0" fontId="14" fillId="0" borderId="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3" fontId="9" fillId="6" borderId="14" xfId="0" applyNumberFormat="1" applyFont="1" applyFill="1" applyBorder="1" applyAlignment="1">
      <alignment horizontal="center" vertical="center"/>
    </xf>
    <xf numFmtId="3" fontId="9" fillId="6" borderId="19" xfId="0" applyNumberFormat="1" applyFont="1" applyFill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32" xfId="0" applyNumberFormat="1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/>
    </xf>
    <xf numFmtId="3" fontId="9" fillId="0" borderId="36" xfId="0" applyNumberFormat="1" applyFont="1" applyBorder="1" applyAlignment="1">
      <alignment horizontal="center" vertical="center"/>
    </xf>
    <xf numFmtId="3" fontId="9" fillId="2" borderId="7" xfId="0" applyNumberFormat="1" applyFont="1" applyFill="1" applyBorder="1" applyAlignment="1">
      <alignment horizontal="center" vertical="center"/>
    </xf>
    <xf numFmtId="3" fontId="9" fillId="2" borderId="8" xfId="0" applyNumberFormat="1" applyFont="1" applyFill="1" applyBorder="1" applyAlignment="1">
      <alignment horizontal="center" vertical="center"/>
    </xf>
    <xf numFmtId="3" fontId="9" fillId="2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/>
    </xf>
    <xf numFmtId="3" fontId="9" fillId="0" borderId="33" xfId="0" applyNumberFormat="1" applyFont="1" applyBorder="1" applyAlignment="1">
      <alignment horizontal="center" vertical="center"/>
    </xf>
    <xf numFmtId="3" fontId="9" fillId="0" borderId="34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3" fontId="2" fillId="6" borderId="7" xfId="0" applyNumberFormat="1" applyFont="1" applyFill="1" applyBorder="1" applyAlignment="1">
      <alignment horizontal="center" vertical="center"/>
    </xf>
    <xf numFmtId="3" fontId="2" fillId="6" borderId="8" xfId="0" applyNumberFormat="1" applyFont="1" applyFill="1" applyBorder="1" applyAlignment="1">
      <alignment horizontal="center" vertical="center"/>
    </xf>
    <xf numFmtId="3" fontId="2" fillId="6" borderId="9" xfId="0" applyNumberFormat="1" applyFont="1" applyFill="1" applyBorder="1" applyAlignment="1">
      <alignment horizontal="center" vertical="center"/>
    </xf>
    <xf numFmtId="3" fontId="2" fillId="6" borderId="10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/>
    </xf>
    <xf numFmtId="3" fontId="9" fillId="0" borderId="21" xfId="0" applyNumberFormat="1" applyFont="1" applyBorder="1" applyAlignment="1">
      <alignment horizontal="center" vertical="center"/>
    </xf>
    <xf numFmtId="3" fontId="9" fillId="2" borderId="10" xfId="0" applyNumberFormat="1" applyFont="1" applyFill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center" vertical="center"/>
    </xf>
    <xf numFmtId="3" fontId="9" fillId="2" borderId="16" xfId="0" applyNumberFormat="1" applyFont="1" applyFill="1" applyBorder="1" applyAlignment="1">
      <alignment horizontal="center" vertical="center"/>
    </xf>
    <xf numFmtId="3" fontId="9" fillId="2" borderId="17" xfId="0" applyNumberFormat="1" applyFont="1" applyFill="1" applyBorder="1" applyAlignment="1">
      <alignment horizontal="center" vertical="center"/>
    </xf>
    <xf numFmtId="3" fontId="9" fillId="2" borderId="27" xfId="0" applyNumberFormat="1" applyFont="1" applyFill="1" applyBorder="1" applyAlignment="1">
      <alignment horizontal="center" vertical="center"/>
    </xf>
    <xf numFmtId="3" fontId="15" fillId="0" borderId="3" xfId="0" applyNumberFormat="1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3" fontId="9" fillId="0" borderId="45" xfId="0" applyNumberFormat="1" applyFont="1" applyBorder="1" applyAlignment="1">
      <alignment horizontal="center" vertical="center"/>
    </xf>
    <xf numFmtId="3" fontId="9" fillId="0" borderId="47" xfId="0" applyNumberFormat="1" applyFont="1" applyBorder="1" applyAlignment="1">
      <alignment horizontal="center" vertical="center"/>
    </xf>
    <xf numFmtId="3" fontId="9" fillId="0" borderId="48" xfId="0" applyNumberFormat="1" applyFont="1" applyBorder="1" applyAlignment="1">
      <alignment horizontal="center" vertical="center"/>
    </xf>
    <xf numFmtId="3" fontId="9" fillId="0" borderId="49" xfId="0" applyNumberFormat="1" applyFont="1" applyBorder="1" applyAlignment="1">
      <alignment horizontal="center" vertical="center"/>
    </xf>
    <xf numFmtId="3" fontId="9" fillId="0" borderId="50" xfId="0" applyNumberFormat="1" applyFont="1" applyBorder="1" applyAlignment="1">
      <alignment horizontal="center" vertical="center"/>
    </xf>
    <xf numFmtId="3" fontId="9" fillId="7" borderId="10" xfId="0" applyNumberFormat="1" applyFont="1" applyFill="1" applyBorder="1" applyAlignment="1">
      <alignment horizontal="center" vertical="center"/>
    </xf>
    <xf numFmtId="3" fontId="9" fillId="2" borderId="19" xfId="0" applyNumberFormat="1" applyFont="1" applyFill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center" vertical="center"/>
    </xf>
    <xf numFmtId="3" fontId="9" fillId="0" borderId="51" xfId="0" applyNumberFormat="1" applyFont="1" applyBorder="1" applyAlignment="1">
      <alignment horizontal="center" vertical="center"/>
    </xf>
    <xf numFmtId="3" fontId="9" fillId="0" borderId="52" xfId="0" applyNumberFormat="1" applyFont="1" applyBorder="1" applyAlignment="1">
      <alignment horizontal="center" vertical="center"/>
    </xf>
    <xf numFmtId="3" fontId="9" fillId="0" borderId="17" xfId="0" applyNumberFormat="1" applyFont="1" applyBorder="1" applyAlignment="1">
      <alignment horizontal="center" vertical="center"/>
    </xf>
    <xf numFmtId="3" fontId="9" fillId="0" borderId="40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 wrapText="1"/>
    </xf>
    <xf numFmtId="3" fontId="9" fillId="0" borderId="16" xfId="0" applyNumberFormat="1" applyFont="1" applyBorder="1" applyAlignment="1">
      <alignment horizontal="center" vertical="center"/>
    </xf>
    <xf numFmtId="3" fontId="9" fillId="0" borderId="27" xfId="0" applyNumberFormat="1" applyFont="1" applyBorder="1" applyAlignment="1">
      <alignment horizontal="center" vertical="center"/>
    </xf>
    <xf numFmtId="3" fontId="2" fillId="6" borderId="1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0" fontId="7" fillId="0" borderId="42" xfId="0" applyFont="1" applyBorder="1" applyAlignment="1">
      <alignment horizontal="left" vertical="center"/>
    </xf>
    <xf numFmtId="0" fontId="8" fillId="0" borderId="20" xfId="0" applyFont="1" applyBorder="1" applyAlignment="1">
      <alignment horizontal="center"/>
    </xf>
    <xf numFmtId="0" fontId="2" fillId="0" borderId="43" xfId="0" applyFont="1" applyBorder="1" applyAlignment="1">
      <alignment horizontal="left" vertical="center"/>
    </xf>
    <xf numFmtId="0" fontId="8" fillId="0" borderId="15" xfId="0" applyFont="1" applyBorder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8" fillId="0" borderId="7" xfId="0" applyFont="1" applyBorder="1" applyAlignment="1">
      <alignment horizontal="center"/>
    </xf>
    <xf numFmtId="0" fontId="1" fillId="0" borderId="7" xfId="0" applyFont="1" applyBorder="1"/>
    <xf numFmtId="49" fontId="17" fillId="0" borderId="5" xfId="0" applyNumberFormat="1" applyFont="1" applyBorder="1"/>
    <xf numFmtId="49" fontId="17" fillId="0" borderId="53" xfId="0" applyNumberFormat="1" applyFont="1" applyBorder="1"/>
    <xf numFmtId="0" fontId="11" fillId="0" borderId="42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10" fillId="0" borderId="20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7" fillId="0" borderId="42" xfId="0" applyFont="1" applyBorder="1" applyAlignment="1">
      <alignment horizontal="left" vertical="center" wrapText="1"/>
    </xf>
    <xf numFmtId="0" fontId="1" fillId="0" borderId="29" xfId="0" applyFont="1" applyBorder="1"/>
    <xf numFmtId="0" fontId="2" fillId="0" borderId="29" xfId="0" applyFont="1" applyBorder="1" applyAlignment="1">
      <alignment horizontal="left"/>
    </xf>
    <xf numFmtId="0" fontId="12" fillId="0" borderId="7" xfId="0" applyFont="1" applyBorder="1"/>
    <xf numFmtId="0" fontId="13" fillId="5" borderId="42" xfId="0" applyFont="1" applyFill="1" applyBorder="1" applyAlignment="1">
      <alignment horizontal="left" vertical="center"/>
    </xf>
    <xf numFmtId="3" fontId="9" fillId="0" borderId="54" xfId="0" applyNumberFormat="1" applyFont="1" applyBorder="1" applyAlignment="1">
      <alignment horizontal="center" vertical="center"/>
    </xf>
    <xf numFmtId="3" fontId="9" fillId="2" borderId="52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3" fontId="9" fillId="7" borderId="17" xfId="0" applyNumberFormat="1" applyFont="1" applyFill="1" applyBorder="1" applyAlignment="1">
      <alignment horizontal="center" vertical="center"/>
    </xf>
    <xf numFmtId="3" fontId="9" fillId="7" borderId="27" xfId="0" applyNumberFormat="1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3" fontId="9" fillId="2" borderId="4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3" fontId="9" fillId="0" borderId="28" xfId="0" applyNumberFormat="1" applyFont="1" applyBorder="1" applyAlignment="1">
      <alignment horizontal="center" vertical="center"/>
    </xf>
    <xf numFmtId="3" fontId="9" fillId="0" borderId="29" xfId="0" applyNumberFormat="1" applyFont="1" applyBorder="1" applyAlignment="1">
      <alignment horizontal="center" vertical="center"/>
    </xf>
    <xf numFmtId="0" fontId="9" fillId="0" borderId="0" xfId="0" applyFont="1"/>
    <xf numFmtId="0" fontId="14" fillId="0" borderId="11" xfId="0" applyFont="1" applyBorder="1" applyAlignment="1">
      <alignment horizontal="center" vertical="center" wrapText="1"/>
    </xf>
    <xf numFmtId="3" fontId="9" fillId="8" borderId="21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4" xfId="0" applyNumberFormat="1" applyFont="1" applyFill="1" applyBorder="1" applyAlignment="1">
      <alignment horizontal="center" vertical="center"/>
    </xf>
    <xf numFmtId="3" fontId="9" fillId="9" borderId="8" xfId="0" applyNumberFormat="1" applyFont="1" applyFill="1" applyBorder="1" applyAlignment="1">
      <alignment horizontal="center" vertical="center"/>
    </xf>
    <xf numFmtId="3" fontId="2" fillId="10" borderId="8" xfId="0" applyNumberFormat="1" applyFont="1" applyFill="1" applyBorder="1" applyAlignment="1">
      <alignment horizontal="center" vertical="center"/>
    </xf>
    <xf numFmtId="3" fontId="9" fillId="8" borderId="55" xfId="0" applyNumberFormat="1" applyFont="1" applyFill="1" applyBorder="1" applyAlignment="1">
      <alignment horizontal="center" vertical="center"/>
    </xf>
    <xf numFmtId="3" fontId="9" fillId="8" borderId="54" xfId="0" applyNumberFormat="1" applyFont="1" applyFill="1" applyBorder="1" applyAlignment="1">
      <alignment horizontal="center" vertical="center"/>
    </xf>
    <xf numFmtId="3" fontId="9" fillId="8" borderId="56" xfId="0" applyNumberFormat="1" applyFont="1" applyFill="1" applyBorder="1" applyAlignment="1">
      <alignment horizontal="center" vertical="center"/>
    </xf>
    <xf numFmtId="3" fontId="9" fillId="8" borderId="23" xfId="0" applyNumberFormat="1" applyFont="1" applyFill="1" applyBorder="1" applyAlignment="1">
      <alignment horizontal="center" vertical="center"/>
    </xf>
    <xf numFmtId="3" fontId="9" fillId="8" borderId="4" xfId="0" applyNumberFormat="1" applyFont="1" applyFill="1" applyBorder="1" applyAlignment="1">
      <alignment horizontal="center" vertical="center"/>
    </xf>
    <xf numFmtId="3" fontId="9" fillId="8" borderId="57" xfId="0" applyNumberFormat="1" applyFont="1" applyFill="1" applyBorder="1" applyAlignment="1">
      <alignment horizontal="center" vertical="center"/>
    </xf>
    <xf numFmtId="3" fontId="9" fillId="8" borderId="0" xfId="0" applyNumberFormat="1" applyFont="1" applyFill="1" applyAlignment="1">
      <alignment horizontal="center" vertical="center"/>
    </xf>
    <xf numFmtId="3" fontId="9" fillId="9" borderId="25" xfId="0" applyNumberFormat="1" applyFont="1" applyFill="1" applyBorder="1" applyAlignment="1">
      <alignment horizontal="center" vertical="center"/>
    </xf>
    <xf numFmtId="3" fontId="9" fillId="0" borderId="58" xfId="0" applyNumberFormat="1" applyFont="1" applyBorder="1" applyAlignment="1">
      <alignment horizontal="center" vertical="center"/>
    </xf>
    <xf numFmtId="3" fontId="15" fillId="0" borderId="35" xfId="0" applyNumberFormat="1" applyFont="1" applyBorder="1" applyAlignment="1">
      <alignment horizontal="center" vertical="center"/>
    </xf>
    <xf numFmtId="3" fontId="2" fillId="10" borderId="9" xfId="0" applyNumberFormat="1" applyFont="1" applyFill="1" applyBorder="1" applyAlignment="1">
      <alignment horizontal="center" vertical="center"/>
    </xf>
    <xf numFmtId="3" fontId="9" fillId="8" borderId="60" xfId="0" applyNumberFormat="1" applyFont="1" applyFill="1" applyBorder="1" applyAlignment="1">
      <alignment horizontal="center" vertical="center"/>
    </xf>
    <xf numFmtId="3" fontId="9" fillId="8" borderId="48" xfId="0" applyNumberFormat="1" applyFont="1" applyFill="1" applyBorder="1" applyAlignment="1">
      <alignment horizontal="center" vertical="center"/>
    </xf>
    <xf numFmtId="3" fontId="9" fillId="8" borderId="50" xfId="0" applyNumberFormat="1" applyFont="1" applyFill="1" applyBorder="1" applyAlignment="1">
      <alignment horizontal="center" vertical="center"/>
    </xf>
    <xf numFmtId="3" fontId="9" fillId="9" borderId="46" xfId="0" applyNumberFormat="1" applyFont="1" applyFill="1" applyBorder="1" applyAlignment="1">
      <alignment horizontal="center" vertical="center"/>
    </xf>
    <xf numFmtId="0" fontId="14" fillId="8" borderId="59" xfId="0" applyFont="1" applyFill="1" applyBorder="1" applyAlignment="1">
      <alignment horizontal="center" vertical="center" wrapText="1"/>
    </xf>
    <xf numFmtId="3" fontId="9" fillId="8" borderId="47" xfId="0" applyNumberFormat="1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 wrapText="1"/>
    </xf>
    <xf numFmtId="0" fontId="14" fillId="8" borderId="25" xfId="0" applyFont="1" applyFill="1" applyBorder="1" applyAlignment="1">
      <alignment horizontal="center" vertical="center" wrapText="1"/>
    </xf>
    <xf numFmtId="0" fontId="14" fillId="8" borderId="46" xfId="0" applyFont="1" applyFill="1" applyBorder="1" applyAlignment="1">
      <alignment horizontal="center" vertical="center" wrapText="1"/>
    </xf>
    <xf numFmtId="3" fontId="2" fillId="10" borderId="7" xfId="0" applyNumberFormat="1" applyFont="1" applyFill="1" applyBorder="1" applyAlignment="1">
      <alignment horizontal="center" vertical="center"/>
    </xf>
    <xf numFmtId="3" fontId="3" fillId="11" borderId="29" xfId="0" applyNumberFormat="1" applyFont="1" applyFill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/>
    <xf numFmtId="0" fontId="20" fillId="0" borderId="0" xfId="0" applyFont="1"/>
    <xf numFmtId="0" fontId="19" fillId="0" borderId="0" xfId="0" applyFont="1"/>
    <xf numFmtId="0" fontId="5" fillId="0" borderId="6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69FF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N164"/>
  <sheetViews>
    <sheetView tabSelected="1" topLeftCell="A106" zoomScale="80" zoomScaleNormal="80" workbookViewId="0">
      <selection activeCell="N6" sqref="N6"/>
    </sheetView>
  </sheetViews>
  <sheetFormatPr defaultColWidth="11.42578125" defaultRowHeight="24" customHeight="1" x14ac:dyDescent="0.4"/>
  <cols>
    <col min="1" max="1" width="3.42578125" style="1" bestFit="1" customWidth="1"/>
    <col min="2" max="2" width="41.42578125" style="2" bestFit="1" customWidth="1"/>
    <col min="3" max="3" width="17" style="3" customWidth="1"/>
    <col min="4" max="4" width="13.140625" style="3" bestFit="1" customWidth="1"/>
    <col min="5" max="5" width="17.42578125" style="4" bestFit="1" customWidth="1"/>
    <col min="6" max="6" width="22.42578125" style="4" bestFit="1" customWidth="1"/>
    <col min="7" max="7" width="14.42578125" style="4" bestFit="1" customWidth="1"/>
    <col min="8" max="8" width="13.42578125" style="4" bestFit="1" customWidth="1"/>
    <col min="9" max="9" width="16.42578125" style="4" bestFit="1" customWidth="1"/>
    <col min="10" max="10" width="12.140625" style="4" bestFit="1" customWidth="1"/>
    <col min="11" max="11" width="18.42578125" style="4" customWidth="1"/>
    <col min="12" max="13" width="16" style="4" customWidth="1"/>
    <col min="14" max="14" width="19" style="4" customWidth="1"/>
    <col min="15" max="15" width="16.85546875" style="4" customWidth="1"/>
    <col min="16" max="16" width="14.140625" style="4" customWidth="1"/>
    <col min="17" max="17" width="13" style="5" customWidth="1"/>
    <col min="18" max="18" width="13.7109375" style="5" customWidth="1"/>
    <col min="19" max="19" width="16.28515625" style="5" customWidth="1"/>
    <col min="20" max="20" width="15" style="5" bestFit="1" customWidth="1"/>
    <col min="21" max="21" width="14.28515625" style="124" bestFit="1" customWidth="1"/>
    <col min="22" max="22" width="7.85546875" style="156" bestFit="1" customWidth="1"/>
    <col min="23" max="16384" width="11.42578125" style="5"/>
  </cols>
  <sheetData>
    <row r="1" spans="1:22" s="81" customFormat="1" ht="75.75" customHeight="1" thickBot="1" x14ac:dyDescent="0.25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4"/>
    </row>
    <row r="2" spans="1:22" s="81" customFormat="1" ht="34.5" customHeight="1" thickBot="1" x14ac:dyDescent="0.25">
      <c r="A2" s="159" t="s">
        <v>171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1"/>
      <c r="V2" s="154"/>
    </row>
    <row r="3" spans="1:22" s="81" customFormat="1" ht="75" customHeight="1" thickBot="1" x14ac:dyDescent="0.25">
      <c r="A3" s="166" t="s">
        <v>172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8"/>
      <c r="V3" s="154"/>
    </row>
    <row r="4" spans="1:22" s="81" customFormat="1" ht="13.5" customHeight="1" thickBot="1" x14ac:dyDescent="0.25">
      <c r="A4" s="82"/>
      <c r="B4" s="6"/>
      <c r="C4" s="83"/>
      <c r="D4" s="84"/>
      <c r="E4" s="85"/>
      <c r="F4" s="86"/>
      <c r="G4" s="86"/>
      <c r="H4" s="85"/>
      <c r="I4" s="86"/>
      <c r="J4" s="86"/>
      <c r="K4" s="86"/>
      <c r="L4" s="86"/>
      <c r="M4" s="86"/>
      <c r="N4" s="86"/>
      <c r="O4" s="86"/>
      <c r="P4" s="86"/>
      <c r="Q4" s="87"/>
      <c r="S4" s="87"/>
      <c r="U4" s="120"/>
      <c r="V4" s="154"/>
    </row>
    <row r="5" spans="1:22" s="81" customFormat="1" ht="26.25" customHeight="1" thickBot="1" x14ac:dyDescent="0.25">
      <c r="A5" s="82"/>
      <c r="B5" s="6"/>
      <c r="C5" s="162" t="s">
        <v>150</v>
      </c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4"/>
      <c r="O5" s="162" t="s">
        <v>1</v>
      </c>
      <c r="P5" s="163"/>
      <c r="Q5" s="163"/>
      <c r="R5" s="163"/>
      <c r="S5" s="163"/>
      <c r="T5" s="165"/>
      <c r="V5" s="154"/>
    </row>
    <row r="6" spans="1:22" s="81" customFormat="1" ht="163.5" thickBot="1" x14ac:dyDescent="0.25">
      <c r="A6" s="88"/>
      <c r="B6" s="89" t="s">
        <v>3</v>
      </c>
      <c r="C6" s="62" t="s">
        <v>5</v>
      </c>
      <c r="D6" s="15" t="s">
        <v>151</v>
      </c>
      <c r="E6" s="36" t="s">
        <v>152</v>
      </c>
      <c r="F6" s="36" t="s">
        <v>153</v>
      </c>
      <c r="G6" s="148" t="s">
        <v>173</v>
      </c>
      <c r="H6" s="15" t="s">
        <v>154</v>
      </c>
      <c r="I6" s="15" t="s">
        <v>40</v>
      </c>
      <c r="J6" s="15" t="s">
        <v>4</v>
      </c>
      <c r="K6" s="37" t="s">
        <v>155</v>
      </c>
      <c r="L6" s="149" t="s">
        <v>174</v>
      </c>
      <c r="M6" s="16" t="s">
        <v>156</v>
      </c>
      <c r="N6" s="112" t="s">
        <v>157</v>
      </c>
      <c r="O6" s="125" t="s">
        <v>168</v>
      </c>
      <c r="P6" s="146" t="s">
        <v>175</v>
      </c>
      <c r="Q6" s="20" t="s">
        <v>6</v>
      </c>
      <c r="R6" s="21" t="s">
        <v>7</v>
      </c>
      <c r="S6" s="113" t="s">
        <v>166</v>
      </c>
      <c r="T6" s="114" t="s">
        <v>167</v>
      </c>
      <c r="U6" s="17" t="s">
        <v>2</v>
      </c>
      <c r="V6" s="154"/>
    </row>
    <row r="7" spans="1:22" customFormat="1" ht="21" x14ac:dyDescent="0.3">
      <c r="A7" s="90">
        <v>1</v>
      </c>
      <c r="B7" s="91" t="s">
        <v>128</v>
      </c>
      <c r="C7" s="52">
        <v>0</v>
      </c>
      <c r="D7" s="53">
        <v>0</v>
      </c>
      <c r="E7" s="53">
        <v>0</v>
      </c>
      <c r="F7" s="53">
        <v>2212</v>
      </c>
      <c r="G7" s="126"/>
      <c r="H7" s="53">
        <v>0</v>
      </c>
      <c r="I7" s="53">
        <v>0</v>
      </c>
      <c r="J7" s="53">
        <v>0</v>
      </c>
      <c r="K7" s="22">
        <v>0</v>
      </c>
      <c r="L7" s="131"/>
      <c r="M7" s="23">
        <f t="shared" ref="M7:M44" si="0">SUM(C7+D7+E7+F7+H7+I7+J7+K7)</f>
        <v>2212</v>
      </c>
      <c r="N7" s="64">
        <f>M7</f>
        <v>2212</v>
      </c>
      <c r="O7" s="52">
        <v>484</v>
      </c>
      <c r="P7" s="142"/>
      <c r="Q7" s="53">
        <v>0</v>
      </c>
      <c r="R7" s="53">
        <v>0</v>
      </c>
      <c r="S7" s="22">
        <f>O7+Q7+R7</f>
        <v>484</v>
      </c>
      <c r="T7" s="23">
        <f t="shared" ref="T7:T44" si="1">S7</f>
        <v>484</v>
      </c>
      <c r="U7" s="57">
        <f>SUM(N7,T7)</f>
        <v>2696</v>
      </c>
      <c r="V7" s="155"/>
    </row>
    <row r="8" spans="1:22" customFormat="1" ht="21" x14ac:dyDescent="0.3">
      <c r="A8" s="92">
        <v>2</v>
      </c>
      <c r="B8" s="93" t="s">
        <v>129</v>
      </c>
      <c r="C8" s="26">
        <v>0</v>
      </c>
      <c r="D8" s="27">
        <v>0</v>
      </c>
      <c r="E8" s="27">
        <v>0</v>
      </c>
      <c r="F8" s="27">
        <v>3344</v>
      </c>
      <c r="G8" s="127"/>
      <c r="H8" s="27">
        <v>0</v>
      </c>
      <c r="I8" s="27">
        <v>0</v>
      </c>
      <c r="J8" s="27">
        <v>0</v>
      </c>
      <c r="K8" s="24">
        <v>0</v>
      </c>
      <c r="L8" s="132"/>
      <c r="M8" s="25">
        <f t="shared" si="0"/>
        <v>3344</v>
      </c>
      <c r="N8" s="65">
        <f t="shared" ref="N8:N44" si="2">M8</f>
        <v>3344</v>
      </c>
      <c r="O8" s="26">
        <v>1308</v>
      </c>
      <c r="P8" s="143"/>
      <c r="Q8" s="27">
        <v>0</v>
      </c>
      <c r="R8" s="27">
        <v>0</v>
      </c>
      <c r="S8" s="24">
        <f>O8+Q8+R8</f>
        <v>1308</v>
      </c>
      <c r="T8" s="25">
        <f t="shared" si="1"/>
        <v>1308</v>
      </c>
      <c r="U8" s="58">
        <f t="shared" ref="U8:U45" si="3">SUM(N8,T8)</f>
        <v>4652</v>
      </c>
      <c r="V8" s="155"/>
    </row>
    <row r="9" spans="1:22" ht="21" customHeight="1" x14ac:dyDescent="0.3">
      <c r="A9" s="92">
        <v>3</v>
      </c>
      <c r="B9" s="93" t="s">
        <v>8</v>
      </c>
      <c r="C9" s="26">
        <v>150</v>
      </c>
      <c r="D9" s="27">
        <v>0</v>
      </c>
      <c r="E9" s="27">
        <v>0</v>
      </c>
      <c r="F9" s="27">
        <v>1114</v>
      </c>
      <c r="G9" s="127">
        <v>689</v>
      </c>
      <c r="H9" s="27">
        <v>0</v>
      </c>
      <c r="I9" s="27">
        <v>0</v>
      </c>
      <c r="J9" s="27">
        <v>209</v>
      </c>
      <c r="K9" s="24">
        <v>2447</v>
      </c>
      <c r="L9" s="132">
        <v>2277</v>
      </c>
      <c r="M9" s="25">
        <f t="shared" si="0"/>
        <v>3920</v>
      </c>
      <c r="N9" s="65">
        <f t="shared" si="2"/>
        <v>3920</v>
      </c>
      <c r="O9" s="26">
        <v>220</v>
      </c>
      <c r="P9" s="143">
        <v>100</v>
      </c>
      <c r="Q9" s="27">
        <v>0</v>
      </c>
      <c r="R9" s="27">
        <v>0</v>
      </c>
      <c r="S9" s="24">
        <v>220</v>
      </c>
      <c r="T9" s="25">
        <f t="shared" si="1"/>
        <v>220</v>
      </c>
      <c r="U9" s="58">
        <f t="shared" si="3"/>
        <v>4140</v>
      </c>
      <c r="V9" s="155"/>
    </row>
    <row r="10" spans="1:22" ht="21" customHeight="1" x14ac:dyDescent="0.3">
      <c r="A10" s="92">
        <v>4</v>
      </c>
      <c r="B10" s="93" t="s">
        <v>9</v>
      </c>
      <c r="C10" s="26">
        <v>13827</v>
      </c>
      <c r="D10" s="27">
        <v>284</v>
      </c>
      <c r="E10" s="27">
        <v>2786</v>
      </c>
      <c r="F10" s="27">
        <v>326656</v>
      </c>
      <c r="G10" s="127">
        <v>6900</v>
      </c>
      <c r="H10" s="27">
        <v>2511</v>
      </c>
      <c r="I10" s="27">
        <v>0</v>
      </c>
      <c r="J10" s="27">
        <v>3543</v>
      </c>
      <c r="K10" s="24">
        <v>125757</v>
      </c>
      <c r="L10" s="132">
        <v>28711</v>
      </c>
      <c r="M10" s="25">
        <f t="shared" si="0"/>
        <v>475364</v>
      </c>
      <c r="N10" s="65">
        <f t="shared" si="2"/>
        <v>475364</v>
      </c>
      <c r="O10" s="26">
        <v>171230</v>
      </c>
      <c r="P10" s="143">
        <v>1568</v>
      </c>
      <c r="Q10" s="27">
        <v>1284</v>
      </c>
      <c r="R10" s="27">
        <v>3560</v>
      </c>
      <c r="S10" s="24">
        <f t="shared" ref="S10:S44" si="4">O10+Q10+R10</f>
        <v>176074</v>
      </c>
      <c r="T10" s="25">
        <f t="shared" si="1"/>
        <v>176074</v>
      </c>
      <c r="U10" s="58">
        <f t="shared" si="3"/>
        <v>651438</v>
      </c>
      <c r="V10" s="155"/>
    </row>
    <row r="11" spans="1:22" ht="21" customHeight="1" x14ac:dyDescent="0.3">
      <c r="A11" s="92">
        <v>5</v>
      </c>
      <c r="B11" s="93" t="s">
        <v>10</v>
      </c>
      <c r="C11" s="26">
        <v>6601</v>
      </c>
      <c r="D11" s="27">
        <v>0</v>
      </c>
      <c r="E11" s="27">
        <v>2575</v>
      </c>
      <c r="F11" s="27">
        <v>62681</v>
      </c>
      <c r="G11" s="127">
        <v>13107</v>
      </c>
      <c r="H11" s="27">
        <v>0</v>
      </c>
      <c r="I11" s="27">
        <v>502</v>
      </c>
      <c r="J11" s="27">
        <v>2075</v>
      </c>
      <c r="K11" s="24">
        <v>137336</v>
      </c>
      <c r="L11" s="132">
        <v>47821</v>
      </c>
      <c r="M11" s="25">
        <f t="shared" si="0"/>
        <v>211770</v>
      </c>
      <c r="N11" s="65">
        <f t="shared" si="2"/>
        <v>211770</v>
      </c>
      <c r="O11" s="26">
        <v>10390</v>
      </c>
      <c r="P11" s="143">
        <v>11</v>
      </c>
      <c r="Q11" s="27">
        <v>0</v>
      </c>
      <c r="R11" s="27">
        <v>0</v>
      </c>
      <c r="S11" s="24">
        <f t="shared" si="4"/>
        <v>10390</v>
      </c>
      <c r="T11" s="25">
        <f t="shared" si="1"/>
        <v>10390</v>
      </c>
      <c r="U11" s="58">
        <f t="shared" si="3"/>
        <v>222160</v>
      </c>
      <c r="V11" s="155"/>
    </row>
    <row r="12" spans="1:22" ht="21" customHeight="1" x14ac:dyDescent="0.3">
      <c r="A12" s="92">
        <v>6</v>
      </c>
      <c r="B12" s="93" t="s">
        <v>11</v>
      </c>
      <c r="C12" s="26">
        <v>509</v>
      </c>
      <c r="D12" s="27">
        <v>62</v>
      </c>
      <c r="E12" s="27">
        <v>267</v>
      </c>
      <c r="F12" s="27">
        <v>4370</v>
      </c>
      <c r="G12" s="127">
        <v>1444</v>
      </c>
      <c r="H12" s="27">
        <v>66</v>
      </c>
      <c r="I12" s="27">
        <v>0</v>
      </c>
      <c r="J12" s="27">
        <v>9</v>
      </c>
      <c r="K12" s="24">
        <v>1411</v>
      </c>
      <c r="L12" s="132">
        <v>1402</v>
      </c>
      <c r="M12" s="25">
        <f t="shared" si="0"/>
        <v>6694</v>
      </c>
      <c r="N12" s="65">
        <f t="shared" si="2"/>
        <v>6694</v>
      </c>
      <c r="O12" s="26">
        <v>1938</v>
      </c>
      <c r="P12" s="143">
        <v>1938</v>
      </c>
      <c r="Q12" s="27">
        <v>262</v>
      </c>
      <c r="R12" s="27">
        <v>122</v>
      </c>
      <c r="S12" s="24">
        <f t="shared" si="4"/>
        <v>2322</v>
      </c>
      <c r="T12" s="25">
        <f t="shared" si="1"/>
        <v>2322</v>
      </c>
      <c r="U12" s="58">
        <f t="shared" si="3"/>
        <v>9016</v>
      </c>
      <c r="V12" s="155"/>
    </row>
    <row r="13" spans="1:22" ht="21" customHeight="1" x14ac:dyDescent="0.3">
      <c r="A13" s="92">
        <v>7</v>
      </c>
      <c r="B13" s="93" t="s">
        <v>159</v>
      </c>
      <c r="C13" s="26">
        <v>50037</v>
      </c>
      <c r="D13" s="27">
        <v>10013</v>
      </c>
      <c r="E13" s="27">
        <v>32651</v>
      </c>
      <c r="F13" s="27">
        <v>672782</v>
      </c>
      <c r="G13" s="127">
        <v>117231</v>
      </c>
      <c r="H13" s="27">
        <v>12158</v>
      </c>
      <c r="I13" s="27">
        <v>7458</v>
      </c>
      <c r="J13" s="27">
        <v>18227</v>
      </c>
      <c r="K13" s="24">
        <v>232336</v>
      </c>
      <c r="L13" s="132">
        <v>98301</v>
      </c>
      <c r="M13" s="25">
        <f t="shared" si="0"/>
        <v>1035662</v>
      </c>
      <c r="N13" s="65">
        <f t="shared" si="2"/>
        <v>1035662</v>
      </c>
      <c r="O13" s="26">
        <v>295330</v>
      </c>
      <c r="P13" s="143">
        <v>40027</v>
      </c>
      <c r="Q13" s="27">
        <v>23276</v>
      </c>
      <c r="R13" s="27">
        <v>15056</v>
      </c>
      <c r="S13" s="24">
        <f t="shared" si="4"/>
        <v>333662</v>
      </c>
      <c r="T13" s="25">
        <f t="shared" si="1"/>
        <v>333662</v>
      </c>
      <c r="U13" s="58">
        <f>SUM(N13,T13)</f>
        <v>1369324</v>
      </c>
      <c r="V13" s="155"/>
    </row>
    <row r="14" spans="1:22" ht="21" customHeight="1" x14ac:dyDescent="0.3">
      <c r="A14" s="92">
        <v>8</v>
      </c>
      <c r="B14" s="93" t="s">
        <v>12</v>
      </c>
      <c r="C14" s="26">
        <v>370</v>
      </c>
      <c r="D14" s="27">
        <v>111</v>
      </c>
      <c r="E14" s="27">
        <v>14</v>
      </c>
      <c r="F14" s="27">
        <v>7258</v>
      </c>
      <c r="G14" s="127"/>
      <c r="H14" s="27">
        <v>27</v>
      </c>
      <c r="I14" s="27">
        <v>0</v>
      </c>
      <c r="J14" s="27">
        <v>212</v>
      </c>
      <c r="K14" s="24">
        <v>4559</v>
      </c>
      <c r="L14" s="132"/>
      <c r="M14" s="25">
        <f t="shared" si="0"/>
        <v>12551</v>
      </c>
      <c r="N14" s="65">
        <f t="shared" si="2"/>
        <v>12551</v>
      </c>
      <c r="O14" s="26">
        <v>29866</v>
      </c>
      <c r="P14" s="143">
        <v>10694</v>
      </c>
      <c r="Q14" s="27">
        <v>2194</v>
      </c>
      <c r="R14" s="27">
        <v>792</v>
      </c>
      <c r="S14" s="24">
        <f t="shared" si="4"/>
        <v>32852</v>
      </c>
      <c r="T14" s="25">
        <f t="shared" si="1"/>
        <v>32852</v>
      </c>
      <c r="U14" s="58">
        <f t="shared" si="3"/>
        <v>45403</v>
      </c>
      <c r="V14" s="155"/>
    </row>
    <row r="15" spans="1:22" ht="21" customHeight="1" x14ac:dyDescent="0.3">
      <c r="A15" s="92">
        <v>9</v>
      </c>
      <c r="B15" s="93" t="s">
        <v>13</v>
      </c>
      <c r="C15" s="26">
        <v>4649</v>
      </c>
      <c r="D15" s="27">
        <v>5</v>
      </c>
      <c r="E15" s="27">
        <v>51</v>
      </c>
      <c r="F15" s="27">
        <v>27127</v>
      </c>
      <c r="G15" s="127">
        <v>9001</v>
      </c>
      <c r="H15" s="27">
        <v>58</v>
      </c>
      <c r="I15" s="27">
        <v>0</v>
      </c>
      <c r="J15" s="27">
        <v>694</v>
      </c>
      <c r="K15" s="24">
        <v>32809</v>
      </c>
      <c r="L15" s="132">
        <v>16727</v>
      </c>
      <c r="M15" s="25">
        <f t="shared" si="0"/>
        <v>65393</v>
      </c>
      <c r="N15" s="65">
        <f t="shared" si="2"/>
        <v>65393</v>
      </c>
      <c r="O15" s="26">
        <v>178</v>
      </c>
      <c r="P15" s="143">
        <v>5</v>
      </c>
      <c r="Q15" s="27">
        <v>844</v>
      </c>
      <c r="R15" s="27">
        <v>760</v>
      </c>
      <c r="S15" s="24">
        <f t="shared" si="4"/>
        <v>1782</v>
      </c>
      <c r="T15" s="25">
        <f t="shared" si="1"/>
        <v>1782</v>
      </c>
      <c r="U15" s="58">
        <f t="shared" si="3"/>
        <v>67175</v>
      </c>
      <c r="V15" s="155"/>
    </row>
    <row r="16" spans="1:22" ht="21" customHeight="1" x14ac:dyDescent="0.3">
      <c r="A16" s="92">
        <v>10</v>
      </c>
      <c r="B16" s="93" t="s">
        <v>14</v>
      </c>
      <c r="C16" s="26">
        <v>1081</v>
      </c>
      <c r="D16" s="27">
        <v>124</v>
      </c>
      <c r="E16" s="27">
        <v>275</v>
      </c>
      <c r="F16" s="27">
        <v>3839</v>
      </c>
      <c r="G16" s="127">
        <v>710</v>
      </c>
      <c r="H16" s="27">
        <v>163</v>
      </c>
      <c r="I16" s="27">
        <v>40</v>
      </c>
      <c r="J16" s="27">
        <v>322</v>
      </c>
      <c r="K16" s="24">
        <v>6884</v>
      </c>
      <c r="L16" s="132">
        <v>3800</v>
      </c>
      <c r="M16" s="25">
        <f t="shared" si="0"/>
        <v>12728</v>
      </c>
      <c r="N16" s="65">
        <f t="shared" si="2"/>
        <v>12728</v>
      </c>
      <c r="O16" s="26">
        <v>2336</v>
      </c>
      <c r="P16" s="143">
        <v>600</v>
      </c>
      <c r="Q16" s="27">
        <v>426</v>
      </c>
      <c r="R16" s="27">
        <v>140</v>
      </c>
      <c r="S16" s="24">
        <f t="shared" si="4"/>
        <v>2902</v>
      </c>
      <c r="T16" s="25">
        <f t="shared" si="1"/>
        <v>2902</v>
      </c>
      <c r="U16" s="58">
        <f t="shared" si="3"/>
        <v>15630</v>
      </c>
      <c r="V16" s="155"/>
    </row>
    <row r="17" spans="1:118" ht="21" customHeight="1" x14ac:dyDescent="0.3">
      <c r="A17" s="92">
        <v>11</v>
      </c>
      <c r="B17" s="93" t="s">
        <v>160</v>
      </c>
      <c r="C17" s="26">
        <v>45305</v>
      </c>
      <c r="D17" s="27">
        <v>9082</v>
      </c>
      <c r="E17" s="27">
        <v>27665</v>
      </c>
      <c r="F17" s="27">
        <v>573070</v>
      </c>
      <c r="G17" s="127">
        <v>114202</v>
      </c>
      <c r="H17" s="27">
        <v>11548</v>
      </c>
      <c r="I17" s="27">
        <v>7102</v>
      </c>
      <c r="J17" s="27">
        <v>18192</v>
      </c>
      <c r="K17" s="24">
        <v>228924</v>
      </c>
      <c r="L17" s="132">
        <v>98402</v>
      </c>
      <c r="M17" s="25">
        <f t="shared" si="0"/>
        <v>920888</v>
      </c>
      <c r="N17" s="65">
        <f t="shared" si="2"/>
        <v>920888</v>
      </c>
      <c r="O17" s="26">
        <v>145660</v>
      </c>
      <c r="P17" s="143">
        <v>4875</v>
      </c>
      <c r="Q17" s="27">
        <v>9544</v>
      </c>
      <c r="R17" s="27">
        <v>5454</v>
      </c>
      <c r="S17" s="109">
        <f t="shared" si="4"/>
        <v>160658</v>
      </c>
      <c r="T17" s="25">
        <f t="shared" si="1"/>
        <v>160658</v>
      </c>
      <c r="U17" s="58">
        <f t="shared" si="3"/>
        <v>1081546</v>
      </c>
      <c r="V17" s="155"/>
    </row>
    <row r="18" spans="1:118" ht="21" customHeight="1" x14ac:dyDescent="0.3">
      <c r="A18" s="92">
        <v>12</v>
      </c>
      <c r="B18" s="93" t="s">
        <v>15</v>
      </c>
      <c r="C18" s="26">
        <v>29590</v>
      </c>
      <c r="D18" s="27">
        <v>9144</v>
      </c>
      <c r="E18" s="27">
        <v>31168</v>
      </c>
      <c r="F18" s="27">
        <v>326410</v>
      </c>
      <c r="G18" s="127">
        <v>103998</v>
      </c>
      <c r="H18" s="27">
        <v>9197</v>
      </c>
      <c r="I18" s="27">
        <v>6645</v>
      </c>
      <c r="J18" s="27">
        <v>14895</v>
      </c>
      <c r="K18" s="24">
        <v>203602</v>
      </c>
      <c r="L18" s="132">
        <v>87201</v>
      </c>
      <c r="M18" s="25">
        <f t="shared" si="0"/>
        <v>630651</v>
      </c>
      <c r="N18" s="65">
        <f t="shared" si="2"/>
        <v>630651</v>
      </c>
      <c r="O18" s="26">
        <v>155058</v>
      </c>
      <c r="P18" s="143">
        <v>34826</v>
      </c>
      <c r="Q18" s="27">
        <v>17174</v>
      </c>
      <c r="R18" s="27">
        <v>11400</v>
      </c>
      <c r="S18" s="24">
        <f t="shared" si="4"/>
        <v>183632</v>
      </c>
      <c r="T18" s="25">
        <f t="shared" si="1"/>
        <v>183632</v>
      </c>
      <c r="U18" s="58">
        <f t="shared" si="3"/>
        <v>814283</v>
      </c>
      <c r="V18" s="155"/>
    </row>
    <row r="19" spans="1:118" ht="21" customHeight="1" x14ac:dyDescent="0.3">
      <c r="A19" s="92">
        <v>13</v>
      </c>
      <c r="B19" s="93" t="s">
        <v>16</v>
      </c>
      <c r="C19" s="26">
        <v>29982</v>
      </c>
      <c r="D19" s="27">
        <v>9078</v>
      </c>
      <c r="E19" s="27">
        <v>31392</v>
      </c>
      <c r="F19" s="27">
        <v>329002</v>
      </c>
      <c r="G19" s="127">
        <v>104577</v>
      </c>
      <c r="H19" s="27">
        <v>9168</v>
      </c>
      <c r="I19" s="27">
        <v>6666</v>
      </c>
      <c r="J19" s="27">
        <v>15687</v>
      </c>
      <c r="K19" s="24">
        <v>203784</v>
      </c>
      <c r="L19" s="132">
        <v>87800</v>
      </c>
      <c r="M19" s="25">
        <f t="shared" si="0"/>
        <v>634759</v>
      </c>
      <c r="N19" s="65">
        <f t="shared" si="2"/>
        <v>634759</v>
      </c>
      <c r="O19" s="26">
        <v>155058</v>
      </c>
      <c r="P19" s="143">
        <v>34826</v>
      </c>
      <c r="Q19" s="27">
        <v>17176</v>
      </c>
      <c r="R19" s="27">
        <v>11400</v>
      </c>
      <c r="S19" s="24">
        <f t="shared" si="4"/>
        <v>183634</v>
      </c>
      <c r="T19" s="25">
        <f t="shared" si="1"/>
        <v>183634</v>
      </c>
      <c r="U19" s="58">
        <f t="shared" si="3"/>
        <v>818393</v>
      </c>
      <c r="V19" s="155"/>
    </row>
    <row r="20" spans="1:118" ht="21" customHeight="1" x14ac:dyDescent="0.3">
      <c r="A20" s="92">
        <v>14</v>
      </c>
      <c r="B20" s="93" t="s">
        <v>17</v>
      </c>
      <c r="C20" s="26">
        <v>57740</v>
      </c>
      <c r="D20" s="27">
        <v>5124</v>
      </c>
      <c r="E20" s="27">
        <v>17633</v>
      </c>
      <c r="F20" s="27">
        <v>231553</v>
      </c>
      <c r="G20" s="127">
        <v>37302</v>
      </c>
      <c r="H20" s="27">
        <v>6953</v>
      </c>
      <c r="I20" s="27">
        <v>4200</v>
      </c>
      <c r="J20" s="27">
        <v>13614</v>
      </c>
      <c r="K20" s="24">
        <v>200123</v>
      </c>
      <c r="L20" s="132">
        <v>79321</v>
      </c>
      <c r="M20" s="25">
        <f t="shared" si="0"/>
        <v>536940</v>
      </c>
      <c r="N20" s="65">
        <f t="shared" si="2"/>
        <v>536940</v>
      </c>
      <c r="O20" s="26">
        <v>159394</v>
      </c>
      <c r="P20" s="143">
        <v>33882</v>
      </c>
      <c r="Q20" s="27">
        <v>8658</v>
      </c>
      <c r="R20" s="27">
        <v>7438</v>
      </c>
      <c r="S20" s="24">
        <f t="shared" si="4"/>
        <v>175490</v>
      </c>
      <c r="T20" s="25">
        <f t="shared" si="1"/>
        <v>175490</v>
      </c>
      <c r="U20" s="58">
        <f t="shared" si="3"/>
        <v>712430</v>
      </c>
      <c r="V20" s="155"/>
    </row>
    <row r="21" spans="1:118" ht="21" customHeight="1" x14ac:dyDescent="0.3">
      <c r="A21" s="92">
        <v>15</v>
      </c>
      <c r="B21" s="93" t="s">
        <v>18</v>
      </c>
      <c r="C21" s="26">
        <v>8429</v>
      </c>
      <c r="D21" s="27">
        <v>1413</v>
      </c>
      <c r="E21" s="27">
        <v>7205</v>
      </c>
      <c r="F21" s="27">
        <v>50524</v>
      </c>
      <c r="G21" s="127">
        <v>26910</v>
      </c>
      <c r="H21" s="27">
        <v>1928</v>
      </c>
      <c r="I21" s="27">
        <v>2541</v>
      </c>
      <c r="J21" s="27">
        <v>3707</v>
      </c>
      <c r="K21" s="24">
        <v>95148</v>
      </c>
      <c r="L21" s="132">
        <v>42840</v>
      </c>
      <c r="M21" s="25">
        <f t="shared" si="0"/>
        <v>170895</v>
      </c>
      <c r="N21" s="65">
        <f t="shared" si="2"/>
        <v>170895</v>
      </c>
      <c r="O21" s="26">
        <v>163416</v>
      </c>
      <c r="P21" s="143">
        <v>56523</v>
      </c>
      <c r="Q21" s="27">
        <v>4604</v>
      </c>
      <c r="R21" s="27">
        <v>7926</v>
      </c>
      <c r="S21" s="24">
        <f t="shared" si="4"/>
        <v>175946</v>
      </c>
      <c r="T21" s="25">
        <f t="shared" si="1"/>
        <v>175946</v>
      </c>
      <c r="U21" s="58">
        <f t="shared" si="3"/>
        <v>346841</v>
      </c>
      <c r="V21" s="155"/>
    </row>
    <row r="22" spans="1:118" ht="21" customHeight="1" x14ac:dyDescent="0.3">
      <c r="A22" s="92">
        <v>16</v>
      </c>
      <c r="B22" s="93" t="s">
        <v>19</v>
      </c>
      <c r="C22" s="26">
        <v>7221</v>
      </c>
      <c r="D22" s="27">
        <v>445</v>
      </c>
      <c r="E22" s="27">
        <v>2350</v>
      </c>
      <c r="F22" s="27">
        <v>471456</v>
      </c>
      <c r="G22" s="127"/>
      <c r="H22" s="27">
        <v>1756</v>
      </c>
      <c r="I22" s="27">
        <v>0</v>
      </c>
      <c r="J22" s="27">
        <v>2354</v>
      </c>
      <c r="K22" s="24">
        <v>34426</v>
      </c>
      <c r="L22" s="132"/>
      <c r="M22" s="25">
        <f t="shared" si="0"/>
        <v>520008</v>
      </c>
      <c r="N22" s="65">
        <f t="shared" si="2"/>
        <v>520008</v>
      </c>
      <c r="O22" s="26">
        <v>172980</v>
      </c>
      <c r="P22" s="143"/>
      <c r="Q22" s="27">
        <v>892</v>
      </c>
      <c r="R22" s="27">
        <v>1048</v>
      </c>
      <c r="S22" s="24">
        <f t="shared" si="4"/>
        <v>174920</v>
      </c>
      <c r="T22" s="25">
        <f t="shared" si="1"/>
        <v>174920</v>
      </c>
      <c r="U22" s="58">
        <f t="shared" si="3"/>
        <v>694928</v>
      </c>
      <c r="V22" s="155"/>
    </row>
    <row r="23" spans="1:118" s="7" customFormat="1" ht="21" customHeight="1" x14ac:dyDescent="0.3">
      <c r="A23" s="92">
        <v>17</v>
      </c>
      <c r="B23" s="93" t="s">
        <v>20</v>
      </c>
      <c r="C23" s="26">
        <v>3870</v>
      </c>
      <c r="D23" s="27">
        <v>441</v>
      </c>
      <c r="E23" s="27">
        <v>2289</v>
      </c>
      <c r="F23" s="27">
        <v>207192</v>
      </c>
      <c r="G23" s="127"/>
      <c r="H23" s="27">
        <v>1166</v>
      </c>
      <c r="I23" s="27">
        <v>0</v>
      </c>
      <c r="J23" s="27">
        <v>2178</v>
      </c>
      <c r="K23" s="24">
        <v>16358</v>
      </c>
      <c r="L23" s="132"/>
      <c r="M23" s="25">
        <f t="shared" si="0"/>
        <v>233494</v>
      </c>
      <c r="N23" s="65">
        <f t="shared" si="2"/>
        <v>233494</v>
      </c>
      <c r="O23" s="26">
        <v>43298</v>
      </c>
      <c r="P23" s="143"/>
      <c r="Q23" s="27">
        <v>0</v>
      </c>
      <c r="R23" s="27">
        <v>48</v>
      </c>
      <c r="S23" s="24">
        <f t="shared" si="4"/>
        <v>43346</v>
      </c>
      <c r="T23" s="25">
        <f t="shared" si="1"/>
        <v>43346</v>
      </c>
      <c r="U23" s="58">
        <f t="shared" si="3"/>
        <v>276840</v>
      </c>
      <c r="V23" s="15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</row>
    <row r="24" spans="1:118" ht="21" customHeight="1" x14ac:dyDescent="0.3">
      <c r="A24" s="92">
        <v>18</v>
      </c>
      <c r="B24" s="93" t="s">
        <v>21</v>
      </c>
      <c r="C24" s="26">
        <v>8317</v>
      </c>
      <c r="D24" s="27">
        <v>421</v>
      </c>
      <c r="E24" s="27">
        <v>2376</v>
      </c>
      <c r="F24" s="27">
        <v>457807</v>
      </c>
      <c r="G24" s="127"/>
      <c r="H24" s="27">
        <v>1890</v>
      </c>
      <c r="I24" s="27">
        <v>0</v>
      </c>
      <c r="J24" s="27">
        <v>2508</v>
      </c>
      <c r="K24" s="24">
        <v>42383</v>
      </c>
      <c r="L24" s="132"/>
      <c r="M24" s="25">
        <f t="shared" si="0"/>
        <v>515702</v>
      </c>
      <c r="N24" s="65">
        <f t="shared" si="2"/>
        <v>515702</v>
      </c>
      <c r="O24" s="26">
        <v>182948</v>
      </c>
      <c r="P24" s="143"/>
      <c r="Q24" s="27">
        <v>908</v>
      </c>
      <c r="R24" s="27">
        <v>1054</v>
      </c>
      <c r="S24" s="24">
        <f t="shared" si="4"/>
        <v>184910</v>
      </c>
      <c r="T24" s="25">
        <f t="shared" si="1"/>
        <v>184910</v>
      </c>
      <c r="U24" s="58">
        <f t="shared" si="3"/>
        <v>700612</v>
      </c>
      <c r="V24" s="155"/>
    </row>
    <row r="25" spans="1:118" ht="21" customHeight="1" x14ac:dyDescent="0.3">
      <c r="A25" s="92">
        <v>19</v>
      </c>
      <c r="B25" s="93" t="s">
        <v>22</v>
      </c>
      <c r="C25" s="26">
        <v>9093</v>
      </c>
      <c r="D25" s="27">
        <v>2332</v>
      </c>
      <c r="E25" s="27">
        <v>2284</v>
      </c>
      <c r="F25" s="27">
        <v>221477</v>
      </c>
      <c r="G25" s="127">
        <v>84809</v>
      </c>
      <c r="H25" s="27">
        <v>2161</v>
      </c>
      <c r="I25" s="27">
        <v>485</v>
      </c>
      <c r="J25" s="27">
        <v>5441</v>
      </c>
      <c r="K25" s="24">
        <v>67217</v>
      </c>
      <c r="L25" s="132">
        <v>29760</v>
      </c>
      <c r="M25" s="25">
        <f t="shared" si="0"/>
        <v>310490</v>
      </c>
      <c r="N25" s="65">
        <f t="shared" si="2"/>
        <v>310490</v>
      </c>
      <c r="O25" s="26">
        <v>73956</v>
      </c>
      <c r="P25" s="143">
        <v>22565</v>
      </c>
      <c r="Q25" s="27">
        <v>2380</v>
      </c>
      <c r="R25" s="27">
        <v>2222</v>
      </c>
      <c r="S25" s="24">
        <f t="shared" si="4"/>
        <v>78558</v>
      </c>
      <c r="T25" s="25">
        <f t="shared" si="1"/>
        <v>78558</v>
      </c>
      <c r="U25" s="58">
        <f t="shared" si="3"/>
        <v>389048</v>
      </c>
      <c r="V25" s="155"/>
    </row>
    <row r="26" spans="1:118" ht="21" customHeight="1" x14ac:dyDescent="0.3">
      <c r="A26" s="92">
        <v>20</v>
      </c>
      <c r="B26" s="93" t="s">
        <v>23</v>
      </c>
      <c r="C26" s="26">
        <v>81733</v>
      </c>
      <c r="D26" s="27">
        <v>12877</v>
      </c>
      <c r="E26" s="27">
        <v>41765</v>
      </c>
      <c r="F26" s="27">
        <v>764644</v>
      </c>
      <c r="G26" s="127">
        <v>135388</v>
      </c>
      <c r="H26" s="27">
        <v>17590</v>
      </c>
      <c r="I26" s="27">
        <v>12956</v>
      </c>
      <c r="J26" s="27">
        <v>22014</v>
      </c>
      <c r="K26" s="24">
        <v>314053</v>
      </c>
      <c r="L26" s="132">
        <v>131820</v>
      </c>
      <c r="M26" s="25">
        <f t="shared" si="0"/>
        <v>1267632</v>
      </c>
      <c r="N26" s="65">
        <f t="shared" si="2"/>
        <v>1267632</v>
      </c>
      <c r="O26" s="26">
        <v>435414</v>
      </c>
      <c r="P26" s="143">
        <v>72098</v>
      </c>
      <c r="Q26" s="27">
        <v>39126</v>
      </c>
      <c r="R26" s="27">
        <v>26502</v>
      </c>
      <c r="S26" s="24">
        <f t="shared" si="4"/>
        <v>501042</v>
      </c>
      <c r="T26" s="25">
        <f t="shared" si="1"/>
        <v>501042</v>
      </c>
      <c r="U26" s="58">
        <f t="shared" si="3"/>
        <v>1768674</v>
      </c>
      <c r="V26" s="155"/>
    </row>
    <row r="27" spans="1:118" ht="21" customHeight="1" x14ac:dyDescent="0.3">
      <c r="A27" s="92">
        <v>21</v>
      </c>
      <c r="B27" s="93" t="s">
        <v>25</v>
      </c>
      <c r="C27" s="26">
        <v>7564</v>
      </c>
      <c r="D27" s="27">
        <v>740</v>
      </c>
      <c r="E27" s="27">
        <v>1519</v>
      </c>
      <c r="F27" s="27">
        <v>197428</v>
      </c>
      <c r="G27" s="127"/>
      <c r="H27" s="27">
        <v>1670</v>
      </c>
      <c r="I27" s="27">
        <v>0</v>
      </c>
      <c r="J27" s="27">
        <v>2517</v>
      </c>
      <c r="K27" s="24">
        <v>35830</v>
      </c>
      <c r="L27" s="132"/>
      <c r="M27" s="25">
        <f t="shared" si="0"/>
        <v>247268</v>
      </c>
      <c r="N27" s="65">
        <f t="shared" si="2"/>
        <v>247268</v>
      </c>
      <c r="O27" s="26">
        <v>96050</v>
      </c>
      <c r="P27" s="143"/>
      <c r="Q27" s="27">
        <v>1396</v>
      </c>
      <c r="R27" s="27">
        <v>884</v>
      </c>
      <c r="S27" s="24">
        <f t="shared" si="4"/>
        <v>98330</v>
      </c>
      <c r="T27" s="25">
        <f t="shared" si="1"/>
        <v>98330</v>
      </c>
      <c r="U27" s="58">
        <f t="shared" si="3"/>
        <v>345598</v>
      </c>
      <c r="V27" s="155"/>
    </row>
    <row r="28" spans="1:118" ht="21" customHeight="1" x14ac:dyDescent="0.3">
      <c r="A28" s="92">
        <v>22</v>
      </c>
      <c r="B28" s="93" t="s">
        <v>147</v>
      </c>
      <c r="C28" s="26">
        <v>10675</v>
      </c>
      <c r="D28" s="27">
        <v>1171</v>
      </c>
      <c r="E28" s="27">
        <v>2878</v>
      </c>
      <c r="F28" s="27">
        <v>158933</v>
      </c>
      <c r="G28" s="127">
        <v>11823</v>
      </c>
      <c r="H28" s="27">
        <v>1252</v>
      </c>
      <c r="I28" s="27">
        <v>0</v>
      </c>
      <c r="J28" s="27">
        <v>3815</v>
      </c>
      <c r="K28" s="24">
        <v>95095</v>
      </c>
      <c r="L28" s="132">
        <v>520</v>
      </c>
      <c r="M28" s="25">
        <f t="shared" si="0"/>
        <v>273819</v>
      </c>
      <c r="N28" s="65">
        <f t="shared" si="2"/>
        <v>273819</v>
      </c>
      <c r="O28" s="26">
        <v>74096</v>
      </c>
      <c r="P28" s="143"/>
      <c r="Q28" s="27">
        <v>2970</v>
      </c>
      <c r="R28" s="27">
        <v>2034</v>
      </c>
      <c r="S28" s="24">
        <f t="shared" si="4"/>
        <v>79100</v>
      </c>
      <c r="T28" s="25">
        <f t="shared" si="1"/>
        <v>79100</v>
      </c>
      <c r="U28" s="58">
        <f t="shared" si="3"/>
        <v>352919</v>
      </c>
      <c r="V28" s="155"/>
    </row>
    <row r="29" spans="1:118" ht="21" customHeight="1" x14ac:dyDescent="0.3">
      <c r="A29" s="92">
        <v>23</v>
      </c>
      <c r="B29" s="93" t="s">
        <v>26</v>
      </c>
      <c r="C29" s="26">
        <v>9289</v>
      </c>
      <c r="D29" s="27">
        <v>126</v>
      </c>
      <c r="E29" s="27">
        <v>737</v>
      </c>
      <c r="F29" s="27">
        <v>89628</v>
      </c>
      <c r="G29" s="127">
        <v>15122</v>
      </c>
      <c r="H29" s="27">
        <v>641</v>
      </c>
      <c r="I29" s="27">
        <v>0</v>
      </c>
      <c r="J29" s="27">
        <v>2775</v>
      </c>
      <c r="K29" s="24">
        <v>102378</v>
      </c>
      <c r="L29" s="132">
        <v>31221</v>
      </c>
      <c r="M29" s="25">
        <f t="shared" si="0"/>
        <v>205574</v>
      </c>
      <c r="N29" s="65">
        <f t="shared" si="2"/>
        <v>205574</v>
      </c>
      <c r="O29" s="26">
        <v>75090</v>
      </c>
      <c r="P29" s="143">
        <v>22701</v>
      </c>
      <c r="Q29" s="27">
        <v>338</v>
      </c>
      <c r="R29" s="27">
        <v>1020</v>
      </c>
      <c r="S29" s="24">
        <f t="shared" si="4"/>
        <v>76448</v>
      </c>
      <c r="T29" s="25">
        <f t="shared" si="1"/>
        <v>76448</v>
      </c>
      <c r="U29" s="58">
        <f t="shared" si="3"/>
        <v>282022</v>
      </c>
      <c r="V29" s="155"/>
    </row>
    <row r="30" spans="1:118" ht="21" customHeight="1" x14ac:dyDescent="0.3">
      <c r="A30" s="92">
        <v>24</v>
      </c>
      <c r="B30" s="93" t="s">
        <v>27</v>
      </c>
      <c r="C30" s="26">
        <v>12045</v>
      </c>
      <c r="D30" s="27">
        <v>1213</v>
      </c>
      <c r="E30" s="27">
        <v>3025</v>
      </c>
      <c r="F30" s="27">
        <v>372425</v>
      </c>
      <c r="G30" s="127">
        <v>15308</v>
      </c>
      <c r="H30" s="27">
        <v>2724</v>
      </c>
      <c r="I30" s="27">
        <v>0</v>
      </c>
      <c r="J30" s="27">
        <v>5663</v>
      </c>
      <c r="K30" s="24">
        <v>93910</v>
      </c>
      <c r="L30" s="132">
        <v>501</v>
      </c>
      <c r="M30" s="25">
        <f t="shared" si="0"/>
        <v>491005</v>
      </c>
      <c r="N30" s="65">
        <f t="shared" si="2"/>
        <v>491005</v>
      </c>
      <c r="O30" s="26">
        <v>189078</v>
      </c>
      <c r="P30" s="143"/>
      <c r="Q30" s="27">
        <v>2586</v>
      </c>
      <c r="R30" s="27">
        <v>998</v>
      </c>
      <c r="S30" s="24">
        <f t="shared" si="4"/>
        <v>192662</v>
      </c>
      <c r="T30" s="25">
        <f t="shared" si="1"/>
        <v>192662</v>
      </c>
      <c r="U30" s="58">
        <f t="shared" si="3"/>
        <v>683667</v>
      </c>
      <c r="V30" s="155"/>
    </row>
    <row r="31" spans="1:118" ht="21" customHeight="1" x14ac:dyDescent="0.3">
      <c r="A31" s="92">
        <v>25</v>
      </c>
      <c r="B31" s="93" t="s">
        <v>28</v>
      </c>
      <c r="C31" s="26">
        <v>48073</v>
      </c>
      <c r="D31" s="27">
        <v>13255</v>
      </c>
      <c r="E31" s="27">
        <v>34134</v>
      </c>
      <c r="F31" s="27">
        <v>680128</v>
      </c>
      <c r="G31" s="127">
        <v>124127</v>
      </c>
      <c r="H31" s="27">
        <v>15024</v>
      </c>
      <c r="I31" s="27">
        <v>10281</v>
      </c>
      <c r="J31" s="27">
        <v>19869</v>
      </c>
      <c r="K31" s="24">
        <v>222135</v>
      </c>
      <c r="L31" s="132">
        <v>94333</v>
      </c>
      <c r="M31" s="25">
        <f t="shared" si="0"/>
        <v>1042899</v>
      </c>
      <c r="N31" s="65">
        <f t="shared" si="2"/>
        <v>1042899</v>
      </c>
      <c r="O31" s="26">
        <v>301206</v>
      </c>
      <c r="P31" s="143">
        <v>51622</v>
      </c>
      <c r="Q31" s="27">
        <v>28972</v>
      </c>
      <c r="R31" s="27">
        <v>15314</v>
      </c>
      <c r="S31" s="24">
        <f t="shared" si="4"/>
        <v>345492</v>
      </c>
      <c r="T31" s="25">
        <f t="shared" si="1"/>
        <v>345492</v>
      </c>
      <c r="U31" s="58">
        <f t="shared" si="3"/>
        <v>1388391</v>
      </c>
      <c r="V31" s="155"/>
    </row>
    <row r="32" spans="1:118" customFormat="1" ht="21" x14ac:dyDescent="0.3">
      <c r="A32" s="92">
        <v>26</v>
      </c>
      <c r="B32" s="93" t="s">
        <v>161</v>
      </c>
      <c r="C32" s="26">
        <v>0</v>
      </c>
      <c r="D32" s="27">
        <v>0</v>
      </c>
      <c r="E32" s="27">
        <v>0</v>
      </c>
      <c r="F32" s="27">
        <v>1455</v>
      </c>
      <c r="G32" s="127"/>
      <c r="H32" s="27">
        <v>0</v>
      </c>
      <c r="I32" s="27">
        <v>0</v>
      </c>
      <c r="J32" s="27">
        <v>0</v>
      </c>
      <c r="K32" s="24">
        <v>0</v>
      </c>
      <c r="L32" s="132"/>
      <c r="M32" s="25">
        <f t="shared" si="0"/>
        <v>1455</v>
      </c>
      <c r="N32" s="65">
        <f t="shared" si="2"/>
        <v>1455</v>
      </c>
      <c r="O32" s="26">
        <v>371</v>
      </c>
      <c r="P32" s="143"/>
      <c r="Q32" s="27">
        <v>0</v>
      </c>
      <c r="R32" s="27">
        <v>0</v>
      </c>
      <c r="S32" s="24">
        <f t="shared" si="4"/>
        <v>371</v>
      </c>
      <c r="T32" s="25">
        <f t="shared" si="1"/>
        <v>371</v>
      </c>
      <c r="U32" s="58">
        <f t="shared" si="3"/>
        <v>1826</v>
      </c>
      <c r="V32" s="155"/>
    </row>
    <row r="33" spans="1:118" ht="21" customHeight="1" x14ac:dyDescent="0.3">
      <c r="A33" s="92">
        <v>27</v>
      </c>
      <c r="B33" s="93" t="s">
        <v>29</v>
      </c>
      <c r="C33" s="26">
        <v>2552</v>
      </c>
      <c r="D33" s="27">
        <v>524</v>
      </c>
      <c r="E33" s="27">
        <v>1210</v>
      </c>
      <c r="F33" s="27">
        <v>51423</v>
      </c>
      <c r="G33" s="127">
        <v>5120</v>
      </c>
      <c r="H33" s="27">
        <v>482</v>
      </c>
      <c r="I33" s="27">
        <v>122</v>
      </c>
      <c r="J33" s="27">
        <v>786</v>
      </c>
      <c r="K33" s="24">
        <v>93272</v>
      </c>
      <c r="L33" s="132">
        <v>15010</v>
      </c>
      <c r="M33" s="25">
        <f t="shared" si="0"/>
        <v>150371</v>
      </c>
      <c r="N33" s="65">
        <f t="shared" si="2"/>
        <v>150371</v>
      </c>
      <c r="O33" s="26">
        <v>55954</v>
      </c>
      <c r="P33" s="143">
        <v>17556</v>
      </c>
      <c r="Q33" s="27">
        <v>14676</v>
      </c>
      <c r="R33" s="27">
        <v>7012</v>
      </c>
      <c r="S33" s="24">
        <f t="shared" si="4"/>
        <v>77642</v>
      </c>
      <c r="T33" s="25">
        <f t="shared" si="1"/>
        <v>77642</v>
      </c>
      <c r="U33" s="58">
        <f t="shared" si="3"/>
        <v>228013</v>
      </c>
      <c r="V33" s="155"/>
    </row>
    <row r="34" spans="1:118" ht="21" customHeight="1" x14ac:dyDescent="0.3">
      <c r="A34" s="92">
        <v>28</v>
      </c>
      <c r="B34" s="93" t="s">
        <v>30</v>
      </c>
      <c r="C34" s="26">
        <v>4101</v>
      </c>
      <c r="D34" s="27">
        <v>5149</v>
      </c>
      <c r="E34" s="27">
        <v>16254</v>
      </c>
      <c r="F34" s="27">
        <v>45299</v>
      </c>
      <c r="G34" s="127">
        <v>19231</v>
      </c>
      <c r="H34" s="27">
        <v>2737</v>
      </c>
      <c r="I34" s="27">
        <v>2024</v>
      </c>
      <c r="J34" s="27">
        <v>1050</v>
      </c>
      <c r="K34" s="24">
        <v>29700</v>
      </c>
      <c r="L34" s="132">
        <v>17222</v>
      </c>
      <c r="M34" s="25">
        <f t="shared" si="0"/>
        <v>106314</v>
      </c>
      <c r="N34" s="65">
        <f t="shared" si="2"/>
        <v>106314</v>
      </c>
      <c r="O34" s="26">
        <v>27504</v>
      </c>
      <c r="P34" s="143">
        <v>15923</v>
      </c>
      <c r="Q34" s="27">
        <v>7860</v>
      </c>
      <c r="R34" s="27">
        <v>5382</v>
      </c>
      <c r="S34" s="24">
        <f t="shared" si="4"/>
        <v>40746</v>
      </c>
      <c r="T34" s="25">
        <f t="shared" si="1"/>
        <v>40746</v>
      </c>
      <c r="U34" s="58">
        <f t="shared" si="3"/>
        <v>147060</v>
      </c>
      <c r="V34" s="155"/>
    </row>
    <row r="35" spans="1:118" ht="21" customHeight="1" x14ac:dyDescent="0.3">
      <c r="A35" s="92">
        <v>29</v>
      </c>
      <c r="B35" s="93" t="s">
        <v>31</v>
      </c>
      <c r="C35" s="26">
        <v>18701</v>
      </c>
      <c r="D35" s="27">
        <v>2487</v>
      </c>
      <c r="E35" s="27">
        <v>11458</v>
      </c>
      <c r="F35" s="27">
        <v>146096</v>
      </c>
      <c r="G35" s="127">
        <v>89234</v>
      </c>
      <c r="H35" s="27">
        <v>2190</v>
      </c>
      <c r="I35" s="27">
        <v>2566</v>
      </c>
      <c r="J35" s="27">
        <v>13113</v>
      </c>
      <c r="K35" s="24">
        <v>164747</v>
      </c>
      <c r="L35" s="132">
        <v>59818</v>
      </c>
      <c r="M35" s="25">
        <f t="shared" si="0"/>
        <v>361358</v>
      </c>
      <c r="N35" s="65">
        <f t="shared" si="2"/>
        <v>361358</v>
      </c>
      <c r="O35" s="26">
        <v>27088</v>
      </c>
      <c r="P35" s="143">
        <v>2250</v>
      </c>
      <c r="Q35" s="27">
        <v>348</v>
      </c>
      <c r="R35" s="27">
        <v>952</v>
      </c>
      <c r="S35" s="24">
        <f t="shared" si="4"/>
        <v>28388</v>
      </c>
      <c r="T35" s="25">
        <f t="shared" si="1"/>
        <v>28388</v>
      </c>
      <c r="U35" s="58">
        <f t="shared" si="3"/>
        <v>389746</v>
      </c>
      <c r="V35" s="155"/>
    </row>
    <row r="36" spans="1:118" ht="21" customHeight="1" x14ac:dyDescent="0.3">
      <c r="A36" s="92">
        <v>30</v>
      </c>
      <c r="B36" s="93" t="s">
        <v>32</v>
      </c>
      <c r="C36" s="26">
        <v>75196</v>
      </c>
      <c r="D36" s="27">
        <v>12871</v>
      </c>
      <c r="E36" s="27">
        <v>41864</v>
      </c>
      <c r="F36" s="27">
        <v>464091</v>
      </c>
      <c r="G36" s="127">
        <v>139231</v>
      </c>
      <c r="H36" s="27">
        <v>16804</v>
      </c>
      <c r="I36" s="27">
        <v>12824</v>
      </c>
      <c r="J36" s="27">
        <v>22839</v>
      </c>
      <c r="K36" s="24">
        <v>298690</v>
      </c>
      <c r="L36" s="132">
        <v>29760</v>
      </c>
      <c r="M36" s="25">
        <f t="shared" si="0"/>
        <v>945179</v>
      </c>
      <c r="N36" s="65">
        <f t="shared" si="2"/>
        <v>945179</v>
      </c>
      <c r="O36" s="26">
        <v>280808</v>
      </c>
      <c r="P36" s="143">
        <v>73545</v>
      </c>
      <c r="Q36" s="27">
        <v>37990</v>
      </c>
      <c r="R36" s="27">
        <v>26638</v>
      </c>
      <c r="S36" s="24">
        <f t="shared" si="4"/>
        <v>345436</v>
      </c>
      <c r="T36" s="25">
        <f t="shared" si="1"/>
        <v>345436</v>
      </c>
      <c r="U36" s="58">
        <f t="shared" si="3"/>
        <v>1290615</v>
      </c>
      <c r="V36" s="155"/>
    </row>
    <row r="37" spans="1:118" ht="21" customHeight="1" x14ac:dyDescent="0.3">
      <c r="A37" s="92">
        <v>31</v>
      </c>
      <c r="B37" s="93" t="s">
        <v>33</v>
      </c>
      <c r="C37" s="26">
        <v>12292</v>
      </c>
      <c r="D37" s="27">
        <v>2115</v>
      </c>
      <c r="E37" s="27">
        <v>3650</v>
      </c>
      <c r="F37" s="27">
        <v>241818</v>
      </c>
      <c r="G37" s="127">
        <v>8219</v>
      </c>
      <c r="H37" s="27">
        <v>2854</v>
      </c>
      <c r="I37" s="27">
        <v>0</v>
      </c>
      <c r="J37" s="27">
        <v>5104</v>
      </c>
      <c r="K37" s="24">
        <v>146930</v>
      </c>
      <c r="L37" s="132">
        <v>44912</v>
      </c>
      <c r="M37" s="25">
        <f t="shared" si="0"/>
        <v>414763</v>
      </c>
      <c r="N37" s="65">
        <f t="shared" si="2"/>
        <v>414763</v>
      </c>
      <c r="O37" s="26">
        <v>139382</v>
      </c>
      <c r="P37" s="143"/>
      <c r="Q37" s="27">
        <v>4106</v>
      </c>
      <c r="R37" s="27">
        <v>2624</v>
      </c>
      <c r="S37" s="24">
        <f t="shared" si="4"/>
        <v>146112</v>
      </c>
      <c r="T37" s="25">
        <f t="shared" si="1"/>
        <v>146112</v>
      </c>
      <c r="U37" s="58">
        <f t="shared" si="3"/>
        <v>560875</v>
      </c>
      <c r="V37" s="155"/>
    </row>
    <row r="38" spans="1:118" ht="21" customHeight="1" x14ac:dyDescent="0.3">
      <c r="A38" s="92">
        <v>32</v>
      </c>
      <c r="B38" s="93" t="s">
        <v>34</v>
      </c>
      <c r="C38" s="26">
        <v>1554</v>
      </c>
      <c r="D38" s="27">
        <v>36</v>
      </c>
      <c r="E38" s="27">
        <v>115</v>
      </c>
      <c r="F38" s="27">
        <v>15337</v>
      </c>
      <c r="G38" s="127">
        <v>276</v>
      </c>
      <c r="H38" s="27">
        <v>82</v>
      </c>
      <c r="I38" s="27">
        <v>0</v>
      </c>
      <c r="J38" s="27">
        <v>1030</v>
      </c>
      <c r="K38" s="24">
        <v>12846</v>
      </c>
      <c r="L38" s="132">
        <v>850</v>
      </c>
      <c r="M38" s="25">
        <f t="shared" si="0"/>
        <v>31000</v>
      </c>
      <c r="N38" s="65">
        <f t="shared" si="2"/>
        <v>31000</v>
      </c>
      <c r="O38" s="26">
        <v>8308</v>
      </c>
      <c r="P38" s="143"/>
      <c r="Q38" s="27">
        <v>44</v>
      </c>
      <c r="R38" s="27">
        <v>130</v>
      </c>
      <c r="S38" s="24">
        <f t="shared" si="4"/>
        <v>8482</v>
      </c>
      <c r="T38" s="25">
        <f t="shared" si="1"/>
        <v>8482</v>
      </c>
      <c r="U38" s="58">
        <f t="shared" si="3"/>
        <v>39482</v>
      </c>
      <c r="V38" s="155"/>
    </row>
    <row r="39" spans="1:118" ht="21" customHeight="1" x14ac:dyDescent="0.3">
      <c r="A39" s="92">
        <v>33</v>
      </c>
      <c r="B39" s="93" t="s">
        <v>162</v>
      </c>
      <c r="C39" s="26">
        <v>3646</v>
      </c>
      <c r="D39" s="27">
        <v>0</v>
      </c>
      <c r="E39" s="27">
        <v>16</v>
      </c>
      <c r="F39" s="27">
        <v>9111</v>
      </c>
      <c r="G39" s="127">
        <v>1525</v>
      </c>
      <c r="H39" s="27">
        <v>22</v>
      </c>
      <c r="I39" s="27">
        <v>0</v>
      </c>
      <c r="J39" s="27">
        <v>113</v>
      </c>
      <c r="K39" s="24">
        <v>23798</v>
      </c>
      <c r="L39" s="132">
        <v>9002</v>
      </c>
      <c r="M39" s="25">
        <f t="shared" si="0"/>
        <v>36706</v>
      </c>
      <c r="N39" s="65">
        <f t="shared" si="2"/>
        <v>36706</v>
      </c>
      <c r="O39" s="26">
        <v>26878</v>
      </c>
      <c r="P39" s="143">
        <v>12174</v>
      </c>
      <c r="Q39" s="27">
        <v>346</v>
      </c>
      <c r="R39" s="27">
        <v>574</v>
      </c>
      <c r="S39" s="24">
        <f t="shared" si="4"/>
        <v>27798</v>
      </c>
      <c r="T39" s="25">
        <f t="shared" si="1"/>
        <v>27798</v>
      </c>
      <c r="U39" s="58">
        <f t="shared" si="3"/>
        <v>64504</v>
      </c>
      <c r="V39" s="155"/>
    </row>
    <row r="40" spans="1:118" customFormat="1" ht="21" x14ac:dyDescent="0.3">
      <c r="A40" s="92">
        <v>34</v>
      </c>
      <c r="B40" s="93" t="s">
        <v>130</v>
      </c>
      <c r="C40" s="26">
        <v>0</v>
      </c>
      <c r="D40" s="27">
        <v>0</v>
      </c>
      <c r="E40" s="27">
        <v>0</v>
      </c>
      <c r="F40" s="27">
        <v>1837</v>
      </c>
      <c r="G40" s="127"/>
      <c r="H40" s="27">
        <v>0</v>
      </c>
      <c r="I40" s="27">
        <v>0</v>
      </c>
      <c r="J40" s="27">
        <v>0</v>
      </c>
      <c r="K40" s="24">
        <v>302</v>
      </c>
      <c r="L40" s="132"/>
      <c r="M40" s="25">
        <f t="shared" si="0"/>
        <v>2139</v>
      </c>
      <c r="N40" s="65">
        <f t="shared" si="2"/>
        <v>2139</v>
      </c>
      <c r="O40" s="26">
        <v>1066</v>
      </c>
      <c r="P40" s="143"/>
      <c r="Q40" s="27">
        <v>0</v>
      </c>
      <c r="R40" s="27">
        <v>0</v>
      </c>
      <c r="S40" s="24">
        <f t="shared" si="4"/>
        <v>1066</v>
      </c>
      <c r="T40" s="25">
        <f t="shared" si="1"/>
        <v>1066</v>
      </c>
      <c r="U40" s="58">
        <f t="shared" si="3"/>
        <v>3205</v>
      </c>
      <c r="V40" s="155"/>
    </row>
    <row r="41" spans="1:118" ht="21" customHeight="1" x14ac:dyDescent="0.3">
      <c r="A41" s="92">
        <v>35</v>
      </c>
      <c r="B41" s="93" t="s">
        <v>35</v>
      </c>
      <c r="C41" s="26">
        <v>72864</v>
      </c>
      <c r="D41" s="27">
        <v>12952</v>
      </c>
      <c r="E41" s="27">
        <v>41545</v>
      </c>
      <c r="F41" s="27">
        <v>460659</v>
      </c>
      <c r="G41" s="127">
        <v>145880</v>
      </c>
      <c r="H41" s="27">
        <v>16743</v>
      </c>
      <c r="I41" s="27">
        <v>12835</v>
      </c>
      <c r="J41" s="27">
        <v>22946</v>
      </c>
      <c r="K41" s="24">
        <v>301196</v>
      </c>
      <c r="L41" s="132">
        <v>129719</v>
      </c>
      <c r="M41" s="25">
        <f t="shared" si="0"/>
        <v>941740</v>
      </c>
      <c r="N41" s="65">
        <f t="shared" si="2"/>
        <v>941740</v>
      </c>
      <c r="O41" s="26">
        <v>272516</v>
      </c>
      <c r="P41" s="143">
        <v>73420</v>
      </c>
      <c r="Q41" s="27">
        <v>37704</v>
      </c>
      <c r="R41" s="27">
        <v>26060</v>
      </c>
      <c r="S41" s="24">
        <f t="shared" si="4"/>
        <v>336280</v>
      </c>
      <c r="T41" s="25">
        <f t="shared" si="1"/>
        <v>336280</v>
      </c>
      <c r="U41" s="58">
        <f t="shared" si="3"/>
        <v>1278020</v>
      </c>
      <c r="V41" s="155"/>
    </row>
    <row r="42" spans="1:118" ht="21" customHeight="1" x14ac:dyDescent="0.3">
      <c r="A42" s="92">
        <v>36</v>
      </c>
      <c r="B42" s="93" t="s">
        <v>36</v>
      </c>
      <c r="C42" s="26">
        <v>6612</v>
      </c>
      <c r="D42" s="27">
        <v>440</v>
      </c>
      <c r="E42" s="27">
        <v>2355</v>
      </c>
      <c r="F42" s="27">
        <v>446994</v>
      </c>
      <c r="G42" s="127"/>
      <c r="H42" s="27">
        <v>1901</v>
      </c>
      <c r="I42" s="27">
        <v>0</v>
      </c>
      <c r="J42" s="27">
        <v>2434</v>
      </c>
      <c r="K42" s="24">
        <v>45222</v>
      </c>
      <c r="L42" s="132"/>
      <c r="M42" s="25">
        <f t="shared" si="0"/>
        <v>505958</v>
      </c>
      <c r="N42" s="65">
        <f t="shared" si="2"/>
        <v>505958</v>
      </c>
      <c r="O42" s="26">
        <v>179488</v>
      </c>
      <c r="P42" s="143"/>
      <c r="Q42" s="27">
        <v>900</v>
      </c>
      <c r="R42" s="27">
        <v>1048</v>
      </c>
      <c r="S42" s="24">
        <f t="shared" si="4"/>
        <v>181436</v>
      </c>
      <c r="T42" s="25">
        <f t="shared" si="1"/>
        <v>181436</v>
      </c>
      <c r="U42" s="58">
        <f t="shared" si="3"/>
        <v>687394</v>
      </c>
      <c r="V42" s="155"/>
    </row>
    <row r="43" spans="1:118" ht="21" customHeight="1" x14ac:dyDescent="0.3">
      <c r="A43" s="92">
        <v>37</v>
      </c>
      <c r="B43" s="93" t="s">
        <v>37</v>
      </c>
      <c r="C43" s="26">
        <v>51056</v>
      </c>
      <c r="D43" s="27">
        <v>6535</v>
      </c>
      <c r="E43" s="27">
        <v>19981</v>
      </c>
      <c r="F43" s="27">
        <v>279838</v>
      </c>
      <c r="G43" s="127">
        <v>49002</v>
      </c>
      <c r="H43" s="27">
        <v>9282</v>
      </c>
      <c r="I43" s="27">
        <v>9438</v>
      </c>
      <c r="J43" s="27">
        <v>7883</v>
      </c>
      <c r="K43" s="24">
        <v>257121</v>
      </c>
      <c r="L43" s="132">
        <v>110320</v>
      </c>
      <c r="M43" s="25">
        <f t="shared" si="0"/>
        <v>641134</v>
      </c>
      <c r="N43" s="65">
        <f t="shared" si="2"/>
        <v>641134</v>
      </c>
      <c r="O43" s="26">
        <v>178088</v>
      </c>
      <c r="P43" s="143">
        <v>47441</v>
      </c>
      <c r="Q43" s="27">
        <v>20538</v>
      </c>
      <c r="R43" s="27">
        <v>13728</v>
      </c>
      <c r="S43" s="24">
        <f t="shared" si="4"/>
        <v>212354</v>
      </c>
      <c r="T43" s="25">
        <f t="shared" si="1"/>
        <v>212354</v>
      </c>
      <c r="U43" s="58">
        <f t="shared" si="3"/>
        <v>853488</v>
      </c>
      <c r="V43" s="155"/>
    </row>
    <row r="44" spans="1:118" customFormat="1" ht="21.75" thickBot="1" x14ac:dyDescent="0.35">
      <c r="A44" s="92">
        <v>38</v>
      </c>
      <c r="B44" s="94" t="s">
        <v>131</v>
      </c>
      <c r="C44" s="39">
        <v>0</v>
      </c>
      <c r="D44" s="40">
        <v>0</v>
      </c>
      <c r="E44" s="40">
        <v>0</v>
      </c>
      <c r="F44" s="40">
        <v>3685</v>
      </c>
      <c r="G44" s="128"/>
      <c r="H44" s="40">
        <v>0</v>
      </c>
      <c r="I44" s="40">
        <v>0</v>
      </c>
      <c r="J44" s="40">
        <v>0</v>
      </c>
      <c r="K44" s="28">
        <v>31</v>
      </c>
      <c r="L44" s="133"/>
      <c r="M44" s="29">
        <f t="shared" si="0"/>
        <v>3716</v>
      </c>
      <c r="N44" s="67">
        <f t="shared" si="2"/>
        <v>3716</v>
      </c>
      <c r="O44" s="39">
        <v>1203</v>
      </c>
      <c r="P44" s="144"/>
      <c r="Q44" s="40">
        <v>0</v>
      </c>
      <c r="R44" s="40">
        <v>0</v>
      </c>
      <c r="S44" s="28">
        <f t="shared" si="4"/>
        <v>1203</v>
      </c>
      <c r="T44" s="29">
        <f t="shared" si="1"/>
        <v>1203</v>
      </c>
      <c r="U44" s="59">
        <f t="shared" si="3"/>
        <v>4919</v>
      </c>
      <c r="V44" s="155"/>
    </row>
    <row r="45" spans="1:118" ht="19.5" customHeight="1" thickBot="1" x14ac:dyDescent="0.35">
      <c r="A45" s="95"/>
      <c r="B45" s="118" t="s">
        <v>38</v>
      </c>
      <c r="C45" s="30">
        <f t="shared" ref="C45:T45" si="5">SUM(C7:C44)</f>
        <v>694724</v>
      </c>
      <c r="D45" s="31">
        <f t="shared" si="5"/>
        <v>120570</v>
      </c>
      <c r="E45" s="31">
        <f t="shared" si="5"/>
        <v>385487</v>
      </c>
      <c r="F45" s="31">
        <f t="shared" si="5"/>
        <v>8410703</v>
      </c>
      <c r="G45" s="129">
        <f>SUM(G7:G44)</f>
        <v>1380366</v>
      </c>
      <c r="H45" s="31">
        <f t="shared" si="5"/>
        <v>152748</v>
      </c>
      <c r="I45" s="31">
        <f t="shared" si="5"/>
        <v>98685</v>
      </c>
      <c r="J45" s="31">
        <f t="shared" si="5"/>
        <v>237818</v>
      </c>
      <c r="K45" s="32">
        <f t="shared" si="5"/>
        <v>3872760</v>
      </c>
      <c r="L45" s="138">
        <f>SUM(L7:L44)</f>
        <v>1299371</v>
      </c>
      <c r="M45" s="54">
        <f>SUM(C45+D45+E45+F45+H45+I45+J45+K45)</f>
        <v>13973495</v>
      </c>
      <c r="N45" s="54">
        <f t="shared" si="5"/>
        <v>13973495</v>
      </c>
      <c r="O45" s="119">
        <f t="shared" si="5"/>
        <v>4134636</v>
      </c>
      <c r="P45" s="145">
        <f>SUM(P7:P44)</f>
        <v>631170</v>
      </c>
      <c r="Q45" s="31">
        <f t="shared" si="5"/>
        <v>289522</v>
      </c>
      <c r="R45" s="31">
        <f t="shared" si="5"/>
        <v>199320</v>
      </c>
      <c r="S45" s="32">
        <f t="shared" si="5"/>
        <v>4623478</v>
      </c>
      <c r="T45" s="54">
        <f t="shared" si="5"/>
        <v>4623478</v>
      </c>
      <c r="U45" s="18">
        <f t="shared" si="3"/>
        <v>18596973</v>
      </c>
    </row>
    <row r="46" spans="1:118" s="8" customFormat="1" ht="35.25" customHeight="1" thickBot="1" x14ac:dyDescent="0.45">
      <c r="A46" s="1"/>
      <c r="B46" s="2"/>
      <c r="C46" s="33"/>
      <c r="D46" s="33"/>
      <c r="E46" s="33"/>
      <c r="F46" s="34"/>
      <c r="G46" s="34"/>
      <c r="H46" s="33"/>
      <c r="I46" s="33"/>
      <c r="J46" s="35"/>
      <c r="K46" s="35"/>
      <c r="L46" s="35"/>
      <c r="M46" s="35"/>
      <c r="N46" s="35"/>
      <c r="O46" s="33"/>
      <c r="P46" s="33"/>
      <c r="Q46" s="33"/>
      <c r="R46" s="33"/>
      <c r="S46" s="33"/>
      <c r="T46" s="33"/>
      <c r="U46" s="121"/>
      <c r="V46" s="156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</row>
    <row r="47" spans="1:118" ht="163.5" thickBot="1" x14ac:dyDescent="0.45">
      <c r="A47" s="96"/>
      <c r="B47" s="89" t="s">
        <v>39</v>
      </c>
      <c r="C47" s="62" t="s">
        <v>5</v>
      </c>
      <c r="D47" s="15" t="s">
        <v>151</v>
      </c>
      <c r="E47" s="36" t="s">
        <v>152</v>
      </c>
      <c r="F47" s="36" t="s">
        <v>153</v>
      </c>
      <c r="G47" s="148" t="s">
        <v>173</v>
      </c>
      <c r="H47" s="15" t="s">
        <v>154</v>
      </c>
      <c r="I47" s="15" t="s">
        <v>40</v>
      </c>
      <c r="J47" s="15" t="s">
        <v>4</v>
      </c>
      <c r="K47" s="37" t="s">
        <v>155</v>
      </c>
      <c r="L47" s="149" t="s">
        <v>174</v>
      </c>
      <c r="M47" s="16" t="s">
        <v>156</v>
      </c>
      <c r="N47" s="112" t="s">
        <v>157</v>
      </c>
      <c r="O47" s="62" t="s">
        <v>168</v>
      </c>
      <c r="P47" s="150" t="s">
        <v>175</v>
      </c>
      <c r="Q47" s="15" t="s">
        <v>6</v>
      </c>
      <c r="R47" s="36" t="s">
        <v>7</v>
      </c>
      <c r="S47" s="153" t="s">
        <v>166</v>
      </c>
      <c r="T47" s="16" t="s">
        <v>167</v>
      </c>
      <c r="U47" s="18" t="s">
        <v>2</v>
      </c>
    </row>
    <row r="48" spans="1:118" ht="21" customHeight="1" x14ac:dyDescent="0.3">
      <c r="A48" s="90">
        <v>1</v>
      </c>
      <c r="B48" s="91" t="s">
        <v>41</v>
      </c>
      <c r="C48" s="72">
        <v>317</v>
      </c>
      <c r="D48" s="61">
        <v>0</v>
      </c>
      <c r="E48" s="61">
        <v>0</v>
      </c>
      <c r="F48" s="61">
        <v>10979</v>
      </c>
      <c r="G48" s="134"/>
      <c r="H48" s="61">
        <v>0</v>
      </c>
      <c r="I48" s="61">
        <v>0</v>
      </c>
      <c r="J48" s="61">
        <v>0</v>
      </c>
      <c r="K48" s="63">
        <v>4623</v>
      </c>
      <c r="L48" s="136"/>
      <c r="M48" s="66">
        <f t="shared" ref="M48:M86" si="6">SUM(C48+D48+E48+F48+H48+I48+J48+K48)</f>
        <v>15919</v>
      </c>
      <c r="N48" s="73">
        <f>M48</f>
        <v>15919</v>
      </c>
      <c r="O48" s="72">
        <v>3982</v>
      </c>
      <c r="P48" s="147"/>
      <c r="Q48" s="61">
        <v>0</v>
      </c>
      <c r="R48" s="61">
        <v>0</v>
      </c>
      <c r="S48" s="63">
        <f t="shared" ref="S48:S86" si="7">O48+Q48+R48</f>
        <v>3982</v>
      </c>
      <c r="T48" s="66">
        <f t="shared" ref="T48:T86" si="8">S48</f>
        <v>3982</v>
      </c>
      <c r="U48" s="110">
        <f t="shared" ref="U48:U87" si="9">SUM(N48,T48)</f>
        <v>19901</v>
      </c>
      <c r="V48" s="155"/>
    </row>
    <row r="49" spans="1:22" ht="21" customHeight="1" x14ac:dyDescent="0.3">
      <c r="A49" s="92">
        <v>2</v>
      </c>
      <c r="B49" s="93" t="s">
        <v>42</v>
      </c>
      <c r="C49" s="26">
        <v>0</v>
      </c>
      <c r="D49" s="27">
        <v>0</v>
      </c>
      <c r="E49" s="27">
        <v>0</v>
      </c>
      <c r="F49" s="27">
        <v>31999</v>
      </c>
      <c r="G49" s="127"/>
      <c r="H49" s="27">
        <v>0</v>
      </c>
      <c r="I49" s="27">
        <v>0</v>
      </c>
      <c r="J49" s="27">
        <v>0</v>
      </c>
      <c r="K49" s="24">
        <v>2227</v>
      </c>
      <c r="L49" s="136"/>
      <c r="M49" s="66">
        <f t="shared" si="6"/>
        <v>34226</v>
      </c>
      <c r="N49" s="74">
        <f t="shared" ref="N49:N86" si="10">M49</f>
        <v>34226</v>
      </c>
      <c r="O49" s="26">
        <v>10438</v>
      </c>
      <c r="P49" s="143"/>
      <c r="Q49" s="27">
        <v>0</v>
      </c>
      <c r="R49" s="27">
        <v>0</v>
      </c>
      <c r="S49" s="24">
        <f t="shared" si="7"/>
        <v>10438</v>
      </c>
      <c r="T49" s="25">
        <f t="shared" si="8"/>
        <v>10438</v>
      </c>
      <c r="U49" s="58">
        <f t="shared" si="9"/>
        <v>44664</v>
      </c>
      <c r="V49" s="155"/>
    </row>
    <row r="50" spans="1:22" ht="21" customHeight="1" x14ac:dyDescent="0.3">
      <c r="A50" s="92">
        <v>3</v>
      </c>
      <c r="B50" s="93" t="s">
        <v>43</v>
      </c>
      <c r="C50" s="26">
        <v>0</v>
      </c>
      <c r="D50" s="27">
        <v>0</v>
      </c>
      <c r="E50" s="27">
        <v>0</v>
      </c>
      <c r="F50" s="27">
        <v>32961</v>
      </c>
      <c r="G50" s="127"/>
      <c r="H50" s="27">
        <v>0</v>
      </c>
      <c r="I50" s="27">
        <v>0</v>
      </c>
      <c r="J50" s="27">
        <v>0</v>
      </c>
      <c r="K50" s="24">
        <v>2005</v>
      </c>
      <c r="L50" s="136"/>
      <c r="M50" s="66">
        <f t="shared" si="6"/>
        <v>34966</v>
      </c>
      <c r="N50" s="74">
        <f t="shared" si="10"/>
        <v>34966</v>
      </c>
      <c r="O50" s="26">
        <v>8558</v>
      </c>
      <c r="P50" s="143"/>
      <c r="Q50" s="27">
        <v>0</v>
      </c>
      <c r="R50" s="27">
        <v>0</v>
      </c>
      <c r="S50" s="24">
        <f t="shared" si="7"/>
        <v>8558</v>
      </c>
      <c r="T50" s="25">
        <f t="shared" si="8"/>
        <v>8558</v>
      </c>
      <c r="U50" s="58">
        <f t="shared" si="9"/>
        <v>43524</v>
      </c>
      <c r="V50" s="155"/>
    </row>
    <row r="51" spans="1:22" ht="21" customHeight="1" x14ac:dyDescent="0.3">
      <c r="A51" s="92">
        <v>4</v>
      </c>
      <c r="B51" s="93" t="s">
        <v>44</v>
      </c>
      <c r="C51" s="26">
        <v>847</v>
      </c>
      <c r="D51" s="27">
        <v>0</v>
      </c>
      <c r="E51" s="27">
        <v>0</v>
      </c>
      <c r="F51" s="27">
        <v>11720</v>
      </c>
      <c r="G51" s="127"/>
      <c r="H51" s="27">
        <v>0</v>
      </c>
      <c r="I51" s="27">
        <v>0</v>
      </c>
      <c r="J51" s="27">
        <v>0</v>
      </c>
      <c r="K51" s="24">
        <v>3831</v>
      </c>
      <c r="L51" s="136"/>
      <c r="M51" s="66">
        <f t="shared" si="6"/>
        <v>16398</v>
      </c>
      <c r="N51" s="74">
        <f t="shared" si="10"/>
        <v>16398</v>
      </c>
      <c r="O51" s="26">
        <v>7974</v>
      </c>
      <c r="P51" s="143"/>
      <c r="Q51" s="27">
        <v>0</v>
      </c>
      <c r="R51" s="27">
        <v>0</v>
      </c>
      <c r="S51" s="24">
        <f t="shared" si="7"/>
        <v>7974</v>
      </c>
      <c r="T51" s="25">
        <f t="shared" si="8"/>
        <v>7974</v>
      </c>
      <c r="U51" s="58">
        <f t="shared" si="9"/>
        <v>24372</v>
      </c>
      <c r="V51" s="155"/>
    </row>
    <row r="52" spans="1:22" ht="21" customHeight="1" x14ac:dyDescent="0.3">
      <c r="A52" s="92">
        <v>5</v>
      </c>
      <c r="B52" s="93" t="s">
        <v>45</v>
      </c>
      <c r="C52" s="26">
        <v>1384</v>
      </c>
      <c r="D52" s="27">
        <v>0</v>
      </c>
      <c r="E52" s="27">
        <v>0</v>
      </c>
      <c r="F52" s="27">
        <v>18302</v>
      </c>
      <c r="G52" s="127"/>
      <c r="H52" s="27">
        <v>0</v>
      </c>
      <c r="I52" s="27">
        <v>0</v>
      </c>
      <c r="J52" s="27">
        <v>0</v>
      </c>
      <c r="K52" s="24">
        <v>6059</v>
      </c>
      <c r="L52" s="136"/>
      <c r="M52" s="66">
        <f t="shared" si="6"/>
        <v>25745</v>
      </c>
      <c r="N52" s="74">
        <f t="shared" si="10"/>
        <v>25745</v>
      </c>
      <c r="O52" s="26">
        <v>11436</v>
      </c>
      <c r="P52" s="143"/>
      <c r="Q52" s="27">
        <v>0</v>
      </c>
      <c r="R52" s="27">
        <v>0</v>
      </c>
      <c r="S52" s="24">
        <f t="shared" si="7"/>
        <v>11436</v>
      </c>
      <c r="T52" s="25">
        <f t="shared" si="8"/>
        <v>11436</v>
      </c>
      <c r="U52" s="58">
        <f t="shared" si="9"/>
        <v>37181</v>
      </c>
      <c r="V52" s="155"/>
    </row>
    <row r="53" spans="1:22" ht="21" customHeight="1" x14ac:dyDescent="0.3">
      <c r="A53" s="92">
        <v>6</v>
      </c>
      <c r="B53" s="93" t="s">
        <v>46</v>
      </c>
      <c r="C53" s="26">
        <v>1758</v>
      </c>
      <c r="D53" s="27">
        <v>0</v>
      </c>
      <c r="E53" s="27">
        <v>0</v>
      </c>
      <c r="F53" s="27">
        <v>19691</v>
      </c>
      <c r="G53" s="127"/>
      <c r="H53" s="27">
        <v>0</v>
      </c>
      <c r="I53" s="27">
        <v>0</v>
      </c>
      <c r="J53" s="27">
        <v>0</v>
      </c>
      <c r="K53" s="24">
        <v>6044</v>
      </c>
      <c r="L53" s="136"/>
      <c r="M53" s="66">
        <f t="shared" si="6"/>
        <v>27493</v>
      </c>
      <c r="N53" s="74">
        <f t="shared" si="10"/>
        <v>27493</v>
      </c>
      <c r="O53" s="26">
        <v>9914</v>
      </c>
      <c r="P53" s="143"/>
      <c r="Q53" s="27">
        <v>0</v>
      </c>
      <c r="R53" s="27">
        <v>0</v>
      </c>
      <c r="S53" s="24">
        <f t="shared" si="7"/>
        <v>9914</v>
      </c>
      <c r="T53" s="25">
        <f t="shared" si="8"/>
        <v>9914</v>
      </c>
      <c r="U53" s="58">
        <f t="shared" si="9"/>
        <v>37407</v>
      </c>
      <c r="V53" s="155"/>
    </row>
    <row r="54" spans="1:22" ht="21" customHeight="1" x14ac:dyDescent="0.3">
      <c r="A54" s="92">
        <v>7</v>
      </c>
      <c r="B54" s="93" t="s">
        <v>47</v>
      </c>
      <c r="C54" s="26">
        <v>3444</v>
      </c>
      <c r="D54" s="27">
        <v>0</v>
      </c>
      <c r="E54" s="27">
        <v>0</v>
      </c>
      <c r="F54" s="27">
        <v>37836</v>
      </c>
      <c r="G54" s="127"/>
      <c r="H54" s="27">
        <v>0</v>
      </c>
      <c r="I54" s="27">
        <v>0</v>
      </c>
      <c r="J54" s="27">
        <v>0</v>
      </c>
      <c r="K54" s="24">
        <v>11509</v>
      </c>
      <c r="L54" s="136"/>
      <c r="M54" s="66">
        <f t="shared" si="6"/>
        <v>52789</v>
      </c>
      <c r="N54" s="74">
        <f t="shared" si="10"/>
        <v>52789</v>
      </c>
      <c r="O54" s="26">
        <v>17688</v>
      </c>
      <c r="P54" s="143"/>
      <c r="Q54" s="27">
        <v>0</v>
      </c>
      <c r="R54" s="27">
        <v>0</v>
      </c>
      <c r="S54" s="24">
        <f t="shared" si="7"/>
        <v>17688</v>
      </c>
      <c r="T54" s="25">
        <f t="shared" si="8"/>
        <v>17688</v>
      </c>
      <c r="U54" s="58">
        <f t="shared" si="9"/>
        <v>70477</v>
      </c>
      <c r="V54" s="155"/>
    </row>
    <row r="55" spans="1:22" ht="21" customHeight="1" x14ac:dyDescent="0.3">
      <c r="A55" s="92">
        <v>8</v>
      </c>
      <c r="B55" s="93" t="s">
        <v>48</v>
      </c>
      <c r="C55" s="26">
        <v>0</v>
      </c>
      <c r="D55" s="27">
        <v>0</v>
      </c>
      <c r="E55" s="27">
        <v>0</v>
      </c>
      <c r="F55" s="27">
        <v>10781</v>
      </c>
      <c r="G55" s="127"/>
      <c r="H55" s="27">
        <v>0</v>
      </c>
      <c r="I55" s="27">
        <v>0</v>
      </c>
      <c r="J55" s="27">
        <v>0</v>
      </c>
      <c r="K55" s="24">
        <v>1822</v>
      </c>
      <c r="L55" s="136"/>
      <c r="M55" s="66">
        <f t="shared" si="6"/>
        <v>12603</v>
      </c>
      <c r="N55" s="74">
        <f t="shared" si="10"/>
        <v>12603</v>
      </c>
      <c r="O55" s="26">
        <v>5830</v>
      </c>
      <c r="P55" s="143"/>
      <c r="Q55" s="27">
        <v>0</v>
      </c>
      <c r="R55" s="27">
        <v>0</v>
      </c>
      <c r="S55" s="24">
        <f t="shared" si="7"/>
        <v>5830</v>
      </c>
      <c r="T55" s="25">
        <f t="shared" si="8"/>
        <v>5830</v>
      </c>
      <c r="U55" s="58">
        <f t="shared" si="9"/>
        <v>18433</v>
      </c>
      <c r="V55" s="155"/>
    </row>
    <row r="56" spans="1:22" ht="21" customHeight="1" x14ac:dyDescent="0.3">
      <c r="A56" s="92">
        <v>9</v>
      </c>
      <c r="B56" s="93" t="s">
        <v>49</v>
      </c>
      <c r="C56" s="26">
        <v>0</v>
      </c>
      <c r="D56" s="27">
        <v>0</v>
      </c>
      <c r="E56" s="27">
        <v>0</v>
      </c>
      <c r="F56" s="27">
        <v>0</v>
      </c>
      <c r="G56" s="127"/>
      <c r="H56" s="27">
        <v>0</v>
      </c>
      <c r="I56" s="27">
        <v>0</v>
      </c>
      <c r="J56" s="27">
        <v>0</v>
      </c>
      <c r="K56" s="24">
        <v>264</v>
      </c>
      <c r="L56" s="136"/>
      <c r="M56" s="66">
        <f t="shared" si="6"/>
        <v>264</v>
      </c>
      <c r="N56" s="74">
        <f t="shared" si="10"/>
        <v>264</v>
      </c>
      <c r="O56" s="26">
        <v>1132</v>
      </c>
      <c r="P56" s="143"/>
      <c r="Q56" s="27">
        <v>0</v>
      </c>
      <c r="R56" s="27">
        <v>0</v>
      </c>
      <c r="S56" s="24">
        <f t="shared" si="7"/>
        <v>1132</v>
      </c>
      <c r="T56" s="25">
        <f t="shared" si="8"/>
        <v>1132</v>
      </c>
      <c r="U56" s="58">
        <f t="shared" si="9"/>
        <v>1396</v>
      </c>
      <c r="V56" s="155"/>
    </row>
    <row r="57" spans="1:22" ht="21" customHeight="1" x14ac:dyDescent="0.3">
      <c r="A57" s="92">
        <v>10</v>
      </c>
      <c r="B57" s="93" t="s">
        <v>50</v>
      </c>
      <c r="C57" s="26">
        <v>0</v>
      </c>
      <c r="D57" s="27">
        <v>0</v>
      </c>
      <c r="E57" s="27">
        <v>0</v>
      </c>
      <c r="F57" s="27">
        <v>5624</v>
      </c>
      <c r="G57" s="127"/>
      <c r="H57" s="27">
        <v>0</v>
      </c>
      <c r="I57" s="27">
        <v>0</v>
      </c>
      <c r="J57" s="27">
        <v>0</v>
      </c>
      <c r="K57" s="24">
        <v>0</v>
      </c>
      <c r="L57" s="136"/>
      <c r="M57" s="66">
        <f t="shared" si="6"/>
        <v>5624</v>
      </c>
      <c r="N57" s="74">
        <f t="shared" si="10"/>
        <v>5624</v>
      </c>
      <c r="O57" s="26">
        <v>1922</v>
      </c>
      <c r="P57" s="143"/>
      <c r="Q57" s="27">
        <v>0</v>
      </c>
      <c r="R57" s="27">
        <v>0</v>
      </c>
      <c r="S57" s="24">
        <f t="shared" si="7"/>
        <v>1922</v>
      </c>
      <c r="T57" s="25">
        <f t="shared" si="8"/>
        <v>1922</v>
      </c>
      <c r="U57" s="58">
        <f t="shared" si="9"/>
        <v>7546</v>
      </c>
      <c r="V57" s="155"/>
    </row>
    <row r="58" spans="1:22" ht="21" customHeight="1" x14ac:dyDescent="0.3">
      <c r="A58" s="92">
        <v>11</v>
      </c>
      <c r="B58" s="93" t="s">
        <v>51</v>
      </c>
      <c r="C58" s="26">
        <v>0</v>
      </c>
      <c r="D58" s="27">
        <v>0</v>
      </c>
      <c r="E58" s="27">
        <v>0</v>
      </c>
      <c r="F58" s="27">
        <v>18206</v>
      </c>
      <c r="G58" s="127"/>
      <c r="H58" s="27">
        <v>0</v>
      </c>
      <c r="I58" s="27">
        <v>0</v>
      </c>
      <c r="J58" s="27">
        <v>0</v>
      </c>
      <c r="K58" s="24">
        <v>3547</v>
      </c>
      <c r="L58" s="136"/>
      <c r="M58" s="66">
        <f t="shared" si="6"/>
        <v>21753</v>
      </c>
      <c r="N58" s="74">
        <f t="shared" si="10"/>
        <v>21753</v>
      </c>
      <c r="O58" s="26">
        <v>4994</v>
      </c>
      <c r="P58" s="143"/>
      <c r="Q58" s="27">
        <v>2</v>
      </c>
      <c r="R58" s="27">
        <v>0</v>
      </c>
      <c r="S58" s="24">
        <f t="shared" si="7"/>
        <v>4996</v>
      </c>
      <c r="T58" s="25">
        <f t="shared" si="8"/>
        <v>4996</v>
      </c>
      <c r="U58" s="58">
        <f t="shared" si="9"/>
        <v>26749</v>
      </c>
      <c r="V58" s="155"/>
    </row>
    <row r="59" spans="1:22" ht="21" customHeight="1" x14ac:dyDescent="0.3">
      <c r="A59" s="92">
        <v>12</v>
      </c>
      <c r="B59" s="93" t="s">
        <v>24</v>
      </c>
      <c r="C59" s="26">
        <v>6909</v>
      </c>
      <c r="D59" s="27">
        <v>0</v>
      </c>
      <c r="E59" s="27">
        <v>0</v>
      </c>
      <c r="F59" s="27">
        <v>192291</v>
      </c>
      <c r="G59" s="127">
        <v>818</v>
      </c>
      <c r="H59" s="27">
        <v>0</v>
      </c>
      <c r="I59" s="27">
        <v>0</v>
      </c>
      <c r="J59" s="27">
        <v>0</v>
      </c>
      <c r="K59" s="24">
        <v>35013</v>
      </c>
      <c r="L59" s="136">
        <v>3498</v>
      </c>
      <c r="M59" s="66">
        <f t="shared" si="6"/>
        <v>234213</v>
      </c>
      <c r="N59" s="74">
        <f t="shared" si="10"/>
        <v>234213</v>
      </c>
      <c r="O59" s="26">
        <v>79118</v>
      </c>
      <c r="P59" s="143"/>
      <c r="Q59" s="27">
        <v>1240</v>
      </c>
      <c r="R59" s="27">
        <v>1234</v>
      </c>
      <c r="S59" s="24">
        <f t="shared" si="7"/>
        <v>81592</v>
      </c>
      <c r="T59" s="25">
        <f t="shared" si="8"/>
        <v>81592</v>
      </c>
      <c r="U59" s="58">
        <f t="shared" si="9"/>
        <v>315805</v>
      </c>
      <c r="V59" s="155"/>
    </row>
    <row r="60" spans="1:22" ht="21" customHeight="1" x14ac:dyDescent="0.3">
      <c r="A60" s="92">
        <v>13</v>
      </c>
      <c r="B60" s="93" t="s">
        <v>53</v>
      </c>
      <c r="C60" s="26">
        <v>0</v>
      </c>
      <c r="D60" s="27">
        <v>0</v>
      </c>
      <c r="E60" s="27">
        <v>0</v>
      </c>
      <c r="F60" s="27">
        <v>97254</v>
      </c>
      <c r="G60" s="127"/>
      <c r="H60" s="27">
        <v>0</v>
      </c>
      <c r="I60" s="27">
        <v>0</v>
      </c>
      <c r="J60" s="27">
        <v>0</v>
      </c>
      <c r="K60" s="24">
        <v>13476</v>
      </c>
      <c r="L60" s="136"/>
      <c r="M60" s="66">
        <f t="shared" si="6"/>
        <v>110730</v>
      </c>
      <c r="N60" s="74">
        <f t="shared" si="10"/>
        <v>110730</v>
      </c>
      <c r="O60" s="26">
        <v>43978</v>
      </c>
      <c r="P60" s="143"/>
      <c r="Q60" s="27">
        <v>0</v>
      </c>
      <c r="R60" s="27">
        <v>0</v>
      </c>
      <c r="S60" s="24">
        <f t="shared" si="7"/>
        <v>43978</v>
      </c>
      <c r="T60" s="25">
        <f t="shared" si="8"/>
        <v>43978</v>
      </c>
      <c r="U60" s="58">
        <f t="shared" si="9"/>
        <v>154708</v>
      </c>
      <c r="V60" s="155"/>
    </row>
    <row r="61" spans="1:22" ht="21" customHeight="1" x14ac:dyDescent="0.3">
      <c r="A61" s="92">
        <v>14</v>
      </c>
      <c r="B61" s="93" t="s">
        <v>54</v>
      </c>
      <c r="C61" s="26">
        <v>0</v>
      </c>
      <c r="D61" s="27">
        <v>0</v>
      </c>
      <c r="E61" s="27">
        <v>0</v>
      </c>
      <c r="F61" s="27">
        <v>20920</v>
      </c>
      <c r="G61" s="127"/>
      <c r="H61" s="27">
        <v>0</v>
      </c>
      <c r="I61" s="27">
        <v>0</v>
      </c>
      <c r="J61" s="27">
        <v>0</v>
      </c>
      <c r="K61" s="24">
        <v>2398</v>
      </c>
      <c r="L61" s="136"/>
      <c r="M61" s="66">
        <f t="shared" si="6"/>
        <v>23318</v>
      </c>
      <c r="N61" s="74">
        <f t="shared" si="10"/>
        <v>23318</v>
      </c>
      <c r="O61" s="26">
        <v>6980</v>
      </c>
      <c r="P61" s="143"/>
      <c r="Q61" s="27">
        <v>0</v>
      </c>
      <c r="R61" s="27">
        <v>0</v>
      </c>
      <c r="S61" s="24">
        <f t="shared" si="7"/>
        <v>6980</v>
      </c>
      <c r="T61" s="25">
        <f t="shared" si="8"/>
        <v>6980</v>
      </c>
      <c r="U61" s="58">
        <f t="shared" si="9"/>
        <v>30298</v>
      </c>
      <c r="V61" s="155"/>
    </row>
    <row r="62" spans="1:22" ht="21" customHeight="1" x14ac:dyDescent="0.3">
      <c r="A62" s="92">
        <v>15</v>
      </c>
      <c r="B62" s="93" t="s">
        <v>55</v>
      </c>
      <c r="C62" s="26">
        <v>1450</v>
      </c>
      <c r="D62" s="27">
        <v>0</v>
      </c>
      <c r="E62" s="27">
        <v>0</v>
      </c>
      <c r="F62" s="27">
        <v>38456</v>
      </c>
      <c r="G62" s="127"/>
      <c r="H62" s="27">
        <v>0</v>
      </c>
      <c r="I62" s="27">
        <v>0</v>
      </c>
      <c r="J62" s="27">
        <v>0</v>
      </c>
      <c r="K62" s="24">
        <v>8792</v>
      </c>
      <c r="L62" s="136"/>
      <c r="M62" s="66">
        <f t="shared" si="6"/>
        <v>48698</v>
      </c>
      <c r="N62" s="74">
        <f t="shared" si="10"/>
        <v>48698</v>
      </c>
      <c r="O62" s="26">
        <v>23440</v>
      </c>
      <c r="P62" s="143"/>
      <c r="Q62" s="27">
        <v>500</v>
      </c>
      <c r="R62" s="27">
        <v>964</v>
      </c>
      <c r="S62" s="24">
        <f t="shared" si="7"/>
        <v>24904</v>
      </c>
      <c r="T62" s="25">
        <f t="shared" si="8"/>
        <v>24904</v>
      </c>
      <c r="U62" s="58">
        <f t="shared" si="9"/>
        <v>73602</v>
      </c>
      <c r="V62" s="155"/>
    </row>
    <row r="63" spans="1:22" ht="21" customHeight="1" x14ac:dyDescent="0.3">
      <c r="A63" s="92">
        <v>16</v>
      </c>
      <c r="B63" s="93" t="s">
        <v>56</v>
      </c>
      <c r="C63" s="26">
        <v>1857</v>
      </c>
      <c r="D63" s="27">
        <v>0</v>
      </c>
      <c r="E63" s="27">
        <v>0</v>
      </c>
      <c r="F63" s="27">
        <v>91323</v>
      </c>
      <c r="G63" s="127"/>
      <c r="H63" s="27">
        <v>0</v>
      </c>
      <c r="I63" s="27">
        <v>0</v>
      </c>
      <c r="J63" s="27">
        <v>0</v>
      </c>
      <c r="K63" s="24">
        <v>12952</v>
      </c>
      <c r="L63" s="136"/>
      <c r="M63" s="66">
        <f t="shared" si="6"/>
        <v>106132</v>
      </c>
      <c r="N63" s="74">
        <f t="shared" si="10"/>
        <v>106132</v>
      </c>
      <c r="O63" s="26">
        <v>51632</v>
      </c>
      <c r="P63" s="143"/>
      <c r="Q63" s="27">
        <v>560</v>
      </c>
      <c r="R63" s="27">
        <v>1108</v>
      </c>
      <c r="S63" s="24">
        <f t="shared" si="7"/>
        <v>53300</v>
      </c>
      <c r="T63" s="25">
        <f t="shared" si="8"/>
        <v>53300</v>
      </c>
      <c r="U63" s="58">
        <f t="shared" si="9"/>
        <v>159432</v>
      </c>
      <c r="V63" s="155"/>
    </row>
    <row r="64" spans="1:22" ht="21" customHeight="1" x14ac:dyDescent="0.3">
      <c r="A64" s="92">
        <v>17</v>
      </c>
      <c r="B64" s="93" t="s">
        <v>57</v>
      </c>
      <c r="C64" s="26">
        <v>0</v>
      </c>
      <c r="D64" s="27">
        <v>0</v>
      </c>
      <c r="E64" s="27">
        <v>0</v>
      </c>
      <c r="F64" s="27">
        <v>2354</v>
      </c>
      <c r="G64" s="127"/>
      <c r="H64" s="27">
        <v>0</v>
      </c>
      <c r="I64" s="27">
        <v>0</v>
      </c>
      <c r="J64" s="27">
        <v>0</v>
      </c>
      <c r="K64" s="24">
        <v>0</v>
      </c>
      <c r="L64" s="136"/>
      <c r="M64" s="66">
        <f t="shared" si="6"/>
        <v>2354</v>
      </c>
      <c r="N64" s="74">
        <f t="shared" si="10"/>
        <v>2354</v>
      </c>
      <c r="O64" s="26">
        <v>912</v>
      </c>
      <c r="P64" s="143"/>
      <c r="Q64" s="27">
        <v>0</v>
      </c>
      <c r="R64" s="27">
        <v>0</v>
      </c>
      <c r="S64" s="24">
        <f t="shared" si="7"/>
        <v>912</v>
      </c>
      <c r="T64" s="25">
        <f t="shared" si="8"/>
        <v>912</v>
      </c>
      <c r="U64" s="58">
        <f t="shared" si="9"/>
        <v>3266</v>
      </c>
      <c r="V64" s="155"/>
    </row>
    <row r="65" spans="1:22" ht="21" customHeight="1" x14ac:dyDescent="0.3">
      <c r="A65" s="92">
        <v>18</v>
      </c>
      <c r="B65" s="93" t="s">
        <v>58</v>
      </c>
      <c r="C65" s="26">
        <v>1695</v>
      </c>
      <c r="D65" s="27">
        <v>436</v>
      </c>
      <c r="E65" s="27">
        <v>1617</v>
      </c>
      <c r="F65" s="27">
        <v>12019</v>
      </c>
      <c r="G65" s="127">
        <v>3804</v>
      </c>
      <c r="H65" s="27">
        <v>220</v>
      </c>
      <c r="I65" s="51">
        <v>214</v>
      </c>
      <c r="J65" s="27">
        <v>104</v>
      </c>
      <c r="K65" s="24">
        <v>5056</v>
      </c>
      <c r="L65" s="136">
        <v>2598</v>
      </c>
      <c r="M65" s="66">
        <f t="shared" si="6"/>
        <v>21361</v>
      </c>
      <c r="N65" s="74">
        <f t="shared" si="10"/>
        <v>21361</v>
      </c>
      <c r="O65" s="26">
        <v>6032</v>
      </c>
      <c r="P65" s="143">
        <v>2001</v>
      </c>
      <c r="Q65" s="27">
        <v>464</v>
      </c>
      <c r="R65" s="27">
        <v>950</v>
      </c>
      <c r="S65" s="24">
        <f t="shared" si="7"/>
        <v>7446</v>
      </c>
      <c r="T65" s="25">
        <f t="shared" si="8"/>
        <v>7446</v>
      </c>
      <c r="U65" s="58">
        <f t="shared" si="9"/>
        <v>28807</v>
      </c>
      <c r="V65" s="155"/>
    </row>
    <row r="66" spans="1:22" customFormat="1" ht="24" customHeight="1" x14ac:dyDescent="0.35">
      <c r="A66" s="92">
        <v>19</v>
      </c>
      <c r="B66" s="97" t="s">
        <v>136</v>
      </c>
      <c r="C66" s="26">
        <v>0</v>
      </c>
      <c r="D66" s="27">
        <v>0</v>
      </c>
      <c r="E66" s="27">
        <v>0</v>
      </c>
      <c r="F66" s="27">
        <v>1228</v>
      </c>
      <c r="G66" s="127">
        <v>839</v>
      </c>
      <c r="H66" s="27">
        <v>0</v>
      </c>
      <c r="I66" s="27">
        <v>0</v>
      </c>
      <c r="J66" s="27">
        <v>0</v>
      </c>
      <c r="K66" s="24">
        <v>3298</v>
      </c>
      <c r="L66" s="136">
        <v>1302</v>
      </c>
      <c r="M66" s="66">
        <f t="shared" si="6"/>
        <v>4526</v>
      </c>
      <c r="N66" s="74">
        <f t="shared" si="10"/>
        <v>4526</v>
      </c>
      <c r="O66" s="26">
        <v>138</v>
      </c>
      <c r="P66" s="143"/>
      <c r="Q66" s="27">
        <v>0</v>
      </c>
      <c r="R66" s="27">
        <v>0</v>
      </c>
      <c r="S66" s="55">
        <f t="shared" si="7"/>
        <v>138</v>
      </c>
      <c r="T66" s="25">
        <f t="shared" si="8"/>
        <v>138</v>
      </c>
      <c r="U66" s="58">
        <f t="shared" si="9"/>
        <v>4664</v>
      </c>
      <c r="V66" s="155"/>
    </row>
    <row r="67" spans="1:22" ht="21" customHeight="1" x14ac:dyDescent="0.3">
      <c r="A67" s="92">
        <v>20</v>
      </c>
      <c r="B67" s="93" t="s">
        <v>59</v>
      </c>
      <c r="C67" s="26">
        <v>0</v>
      </c>
      <c r="D67" s="27">
        <v>0</v>
      </c>
      <c r="E67" s="27">
        <v>0</v>
      </c>
      <c r="F67" s="27">
        <v>20665</v>
      </c>
      <c r="G67" s="127"/>
      <c r="H67" s="27">
        <v>0</v>
      </c>
      <c r="I67" s="27">
        <v>0</v>
      </c>
      <c r="J67" s="27">
        <v>0</v>
      </c>
      <c r="K67" s="24">
        <v>4339</v>
      </c>
      <c r="L67" s="136"/>
      <c r="M67" s="66">
        <f t="shared" si="6"/>
        <v>25004</v>
      </c>
      <c r="N67" s="74">
        <f t="shared" si="10"/>
        <v>25004</v>
      </c>
      <c r="O67" s="26">
        <v>6828</v>
      </c>
      <c r="P67" s="143"/>
      <c r="Q67" s="27">
        <v>0</v>
      </c>
      <c r="R67" s="27">
        <v>0</v>
      </c>
      <c r="S67" s="24">
        <f t="shared" si="7"/>
        <v>6828</v>
      </c>
      <c r="T67" s="25">
        <f t="shared" si="8"/>
        <v>6828</v>
      </c>
      <c r="U67" s="58">
        <f t="shared" si="9"/>
        <v>31832</v>
      </c>
      <c r="V67" s="155"/>
    </row>
    <row r="68" spans="1:22" ht="21" customHeight="1" x14ac:dyDescent="0.3">
      <c r="A68" s="92">
        <v>21</v>
      </c>
      <c r="B68" s="93" t="s">
        <v>60</v>
      </c>
      <c r="C68" s="26">
        <v>0</v>
      </c>
      <c r="D68" s="27">
        <v>0</v>
      </c>
      <c r="E68" s="27">
        <v>0</v>
      </c>
      <c r="F68" s="27">
        <v>18316</v>
      </c>
      <c r="G68" s="127"/>
      <c r="H68" s="27">
        <v>0</v>
      </c>
      <c r="I68" s="27">
        <v>0</v>
      </c>
      <c r="J68" s="27">
        <v>0</v>
      </c>
      <c r="K68" s="24">
        <v>1937</v>
      </c>
      <c r="L68" s="136"/>
      <c r="M68" s="66">
        <f t="shared" si="6"/>
        <v>20253</v>
      </c>
      <c r="N68" s="74">
        <f t="shared" si="10"/>
        <v>20253</v>
      </c>
      <c r="O68" s="26">
        <v>6100</v>
      </c>
      <c r="P68" s="143"/>
      <c r="Q68" s="27">
        <v>0</v>
      </c>
      <c r="R68" s="27">
        <v>0</v>
      </c>
      <c r="S68" s="24">
        <f t="shared" si="7"/>
        <v>6100</v>
      </c>
      <c r="T68" s="25">
        <f t="shared" si="8"/>
        <v>6100</v>
      </c>
      <c r="U68" s="58">
        <f t="shared" si="9"/>
        <v>26353</v>
      </c>
      <c r="V68" s="155"/>
    </row>
    <row r="69" spans="1:22" ht="21" customHeight="1" x14ac:dyDescent="0.3">
      <c r="A69" s="92">
        <v>22</v>
      </c>
      <c r="B69" s="93" t="s">
        <v>61</v>
      </c>
      <c r="C69" s="26">
        <v>0</v>
      </c>
      <c r="D69" s="27">
        <v>62</v>
      </c>
      <c r="E69" s="27">
        <v>89</v>
      </c>
      <c r="F69" s="27">
        <v>2040</v>
      </c>
      <c r="G69" s="127">
        <v>678</v>
      </c>
      <c r="H69" s="27">
        <v>18</v>
      </c>
      <c r="I69" s="27">
        <v>62</v>
      </c>
      <c r="J69" s="27">
        <v>84</v>
      </c>
      <c r="K69" s="24">
        <v>1331</v>
      </c>
      <c r="L69" s="136">
        <v>1001</v>
      </c>
      <c r="M69" s="66">
        <f t="shared" si="6"/>
        <v>3686</v>
      </c>
      <c r="N69" s="74">
        <f t="shared" si="10"/>
        <v>3686</v>
      </c>
      <c r="O69" s="26">
        <v>4522</v>
      </c>
      <c r="P69" s="143">
        <v>2996</v>
      </c>
      <c r="Q69" s="27">
        <v>292</v>
      </c>
      <c r="R69" s="27">
        <v>38</v>
      </c>
      <c r="S69" s="24">
        <f t="shared" si="7"/>
        <v>4852</v>
      </c>
      <c r="T69" s="25">
        <f t="shared" si="8"/>
        <v>4852</v>
      </c>
      <c r="U69" s="58">
        <f t="shared" si="9"/>
        <v>8538</v>
      </c>
      <c r="V69" s="155"/>
    </row>
    <row r="70" spans="1:22" ht="21" customHeight="1" x14ac:dyDescent="0.3">
      <c r="A70" s="92">
        <v>23</v>
      </c>
      <c r="B70" s="93" t="s">
        <v>176</v>
      </c>
      <c r="C70" s="26">
        <v>0</v>
      </c>
      <c r="D70" s="27">
        <v>0</v>
      </c>
      <c r="E70" s="27">
        <v>0</v>
      </c>
      <c r="F70" s="27">
        <v>25980</v>
      </c>
      <c r="G70" s="127"/>
      <c r="H70" s="27">
        <v>0</v>
      </c>
      <c r="I70" s="27">
        <v>0</v>
      </c>
      <c r="J70" s="27">
        <v>0</v>
      </c>
      <c r="K70" s="24">
        <v>0</v>
      </c>
      <c r="L70" s="136"/>
      <c r="M70" s="66">
        <f t="shared" si="6"/>
        <v>25980</v>
      </c>
      <c r="N70" s="74">
        <f t="shared" si="10"/>
        <v>25980</v>
      </c>
      <c r="O70" s="26">
        <v>13836</v>
      </c>
      <c r="P70" s="143"/>
      <c r="Q70" s="27">
        <v>0</v>
      </c>
      <c r="R70" s="27">
        <v>0</v>
      </c>
      <c r="S70" s="24">
        <f t="shared" si="7"/>
        <v>13836</v>
      </c>
      <c r="T70" s="25">
        <f t="shared" si="8"/>
        <v>13836</v>
      </c>
      <c r="U70" s="58">
        <f t="shared" si="9"/>
        <v>39816</v>
      </c>
      <c r="V70" s="155"/>
    </row>
    <row r="71" spans="1:22" ht="21" customHeight="1" x14ac:dyDescent="0.3">
      <c r="A71" s="92">
        <v>24</v>
      </c>
      <c r="B71" s="93" t="s">
        <v>62</v>
      </c>
      <c r="C71" s="26">
        <v>0</v>
      </c>
      <c r="D71" s="27">
        <v>0</v>
      </c>
      <c r="E71" s="27">
        <v>0</v>
      </c>
      <c r="F71" s="27">
        <v>49855</v>
      </c>
      <c r="G71" s="127"/>
      <c r="H71" s="27">
        <v>0</v>
      </c>
      <c r="I71" s="27">
        <v>0</v>
      </c>
      <c r="J71" s="27">
        <v>0</v>
      </c>
      <c r="K71" s="24">
        <v>12477</v>
      </c>
      <c r="L71" s="136"/>
      <c r="M71" s="66">
        <f t="shared" si="6"/>
        <v>62332</v>
      </c>
      <c r="N71" s="74">
        <f t="shared" si="10"/>
        <v>62332</v>
      </c>
      <c r="O71" s="26">
        <v>17366</v>
      </c>
      <c r="P71" s="143"/>
      <c r="Q71" s="27">
        <v>0</v>
      </c>
      <c r="R71" s="27">
        <v>0</v>
      </c>
      <c r="S71" s="24">
        <f t="shared" si="7"/>
        <v>17366</v>
      </c>
      <c r="T71" s="25">
        <f t="shared" si="8"/>
        <v>17366</v>
      </c>
      <c r="U71" s="58">
        <f t="shared" si="9"/>
        <v>79698</v>
      </c>
      <c r="V71" s="155"/>
    </row>
    <row r="72" spans="1:22" customFormat="1" ht="21" x14ac:dyDescent="0.35">
      <c r="A72" s="92">
        <v>25</v>
      </c>
      <c r="B72" s="97" t="s">
        <v>132</v>
      </c>
      <c r="C72" s="26">
        <v>0</v>
      </c>
      <c r="D72" s="27">
        <v>0</v>
      </c>
      <c r="E72" s="27">
        <v>0</v>
      </c>
      <c r="F72" s="27">
        <v>10998</v>
      </c>
      <c r="G72" s="127"/>
      <c r="H72" s="27">
        <v>0</v>
      </c>
      <c r="I72" s="27">
        <v>0</v>
      </c>
      <c r="J72" s="27">
        <v>0</v>
      </c>
      <c r="K72" s="24">
        <v>0</v>
      </c>
      <c r="L72" s="136"/>
      <c r="M72" s="66">
        <f t="shared" si="6"/>
        <v>10998</v>
      </c>
      <c r="N72" s="74">
        <f t="shared" si="10"/>
        <v>10998</v>
      </c>
      <c r="O72" s="26">
        <v>1124</v>
      </c>
      <c r="P72" s="143"/>
      <c r="Q72" s="27">
        <v>0</v>
      </c>
      <c r="R72" s="27">
        <v>0</v>
      </c>
      <c r="S72" s="55">
        <f t="shared" si="7"/>
        <v>1124</v>
      </c>
      <c r="T72" s="25">
        <f t="shared" si="8"/>
        <v>1124</v>
      </c>
      <c r="U72" s="58">
        <f t="shared" si="9"/>
        <v>12122</v>
      </c>
      <c r="V72" s="155"/>
    </row>
    <row r="73" spans="1:22" ht="21" customHeight="1" x14ac:dyDescent="0.3">
      <c r="A73" s="92">
        <v>26</v>
      </c>
      <c r="B73" s="93" t="s">
        <v>169</v>
      </c>
      <c r="C73" s="26">
        <v>4136</v>
      </c>
      <c r="D73" s="27">
        <v>2222</v>
      </c>
      <c r="E73" s="27">
        <v>2995</v>
      </c>
      <c r="F73" s="27">
        <v>10926</v>
      </c>
      <c r="G73" s="127">
        <v>6578</v>
      </c>
      <c r="H73" s="27">
        <v>1276</v>
      </c>
      <c r="I73" s="27">
        <v>1052</v>
      </c>
      <c r="J73" s="27">
        <v>0</v>
      </c>
      <c r="K73" s="24">
        <v>14079</v>
      </c>
      <c r="L73" s="136">
        <v>11001</v>
      </c>
      <c r="M73" s="66">
        <f t="shared" si="6"/>
        <v>36686</v>
      </c>
      <c r="N73" s="74">
        <f t="shared" si="10"/>
        <v>36686</v>
      </c>
      <c r="O73" s="26">
        <v>22550</v>
      </c>
      <c r="P73" s="143">
        <v>8804</v>
      </c>
      <c r="Q73" s="27">
        <v>988</v>
      </c>
      <c r="R73" s="27">
        <v>978</v>
      </c>
      <c r="S73" s="24">
        <f t="shared" si="7"/>
        <v>24516</v>
      </c>
      <c r="T73" s="25">
        <f t="shared" si="8"/>
        <v>24516</v>
      </c>
      <c r="U73" s="58">
        <f t="shared" si="9"/>
        <v>61202</v>
      </c>
      <c r="V73" s="155"/>
    </row>
    <row r="74" spans="1:22" ht="21" customHeight="1" x14ac:dyDescent="0.3">
      <c r="A74" s="92">
        <v>27</v>
      </c>
      <c r="B74" s="93" t="s">
        <v>63</v>
      </c>
      <c r="C74" s="26">
        <v>0</v>
      </c>
      <c r="D74" s="27">
        <v>0</v>
      </c>
      <c r="E74" s="27">
        <v>0</v>
      </c>
      <c r="F74" s="27">
        <v>10079</v>
      </c>
      <c r="G74" s="127"/>
      <c r="H74" s="27">
        <v>0</v>
      </c>
      <c r="I74" s="27">
        <v>0</v>
      </c>
      <c r="J74" s="27">
        <v>0</v>
      </c>
      <c r="K74" s="24">
        <v>907</v>
      </c>
      <c r="L74" s="136"/>
      <c r="M74" s="66">
        <f t="shared" si="6"/>
        <v>10986</v>
      </c>
      <c r="N74" s="74">
        <f t="shared" si="10"/>
        <v>10986</v>
      </c>
      <c r="O74" s="26">
        <v>2634</v>
      </c>
      <c r="P74" s="143"/>
      <c r="Q74" s="27">
        <v>0</v>
      </c>
      <c r="R74" s="27">
        <v>0</v>
      </c>
      <c r="S74" s="24">
        <f t="shared" si="7"/>
        <v>2634</v>
      </c>
      <c r="T74" s="25">
        <f t="shared" si="8"/>
        <v>2634</v>
      </c>
      <c r="U74" s="58">
        <f t="shared" si="9"/>
        <v>13620</v>
      </c>
      <c r="V74" s="155"/>
    </row>
    <row r="75" spans="1:22" customFormat="1" ht="21" x14ac:dyDescent="0.3">
      <c r="A75" s="92">
        <v>28</v>
      </c>
      <c r="B75" s="93" t="s">
        <v>135</v>
      </c>
      <c r="C75" s="26">
        <v>0</v>
      </c>
      <c r="D75" s="27">
        <v>0</v>
      </c>
      <c r="E75" s="27">
        <v>0</v>
      </c>
      <c r="F75" s="27">
        <v>20548</v>
      </c>
      <c r="G75" s="127">
        <v>19776</v>
      </c>
      <c r="H75" s="27">
        <v>0</v>
      </c>
      <c r="I75" s="27">
        <v>0</v>
      </c>
      <c r="J75" s="27">
        <v>0</v>
      </c>
      <c r="K75" s="24">
        <v>50832</v>
      </c>
      <c r="L75" s="136">
        <v>50723</v>
      </c>
      <c r="M75" s="66">
        <f t="shared" si="6"/>
        <v>71380</v>
      </c>
      <c r="N75" s="74">
        <f t="shared" si="10"/>
        <v>71380</v>
      </c>
      <c r="O75" s="26">
        <v>24230</v>
      </c>
      <c r="P75" s="143">
        <v>22219</v>
      </c>
      <c r="Q75" s="27">
        <v>6164</v>
      </c>
      <c r="R75" s="27">
        <v>5288</v>
      </c>
      <c r="S75" s="55">
        <f t="shared" si="7"/>
        <v>35682</v>
      </c>
      <c r="T75" s="25">
        <f t="shared" si="8"/>
        <v>35682</v>
      </c>
      <c r="U75" s="58">
        <f t="shared" si="9"/>
        <v>107062</v>
      </c>
      <c r="V75" s="155"/>
    </row>
    <row r="76" spans="1:22" ht="21" customHeight="1" x14ac:dyDescent="0.3">
      <c r="A76" s="92">
        <v>29</v>
      </c>
      <c r="B76" s="93" t="s">
        <v>64</v>
      </c>
      <c r="C76" s="26">
        <v>0</v>
      </c>
      <c r="D76" s="27">
        <v>0</v>
      </c>
      <c r="E76" s="27">
        <v>0</v>
      </c>
      <c r="F76" s="27">
        <v>17574</v>
      </c>
      <c r="G76" s="127"/>
      <c r="H76" s="27">
        <v>0</v>
      </c>
      <c r="I76" s="27">
        <v>0</v>
      </c>
      <c r="J76" s="27">
        <v>0</v>
      </c>
      <c r="K76" s="24">
        <v>990</v>
      </c>
      <c r="L76" s="136"/>
      <c r="M76" s="66">
        <f t="shared" si="6"/>
        <v>18564</v>
      </c>
      <c r="N76" s="74">
        <f t="shared" si="10"/>
        <v>18564</v>
      </c>
      <c r="O76" s="26">
        <v>6274</v>
      </c>
      <c r="P76" s="143"/>
      <c r="Q76" s="27">
        <v>0</v>
      </c>
      <c r="R76" s="27">
        <v>0</v>
      </c>
      <c r="S76" s="24">
        <f t="shared" si="7"/>
        <v>6274</v>
      </c>
      <c r="T76" s="25">
        <f t="shared" si="8"/>
        <v>6274</v>
      </c>
      <c r="U76" s="58">
        <f t="shared" si="9"/>
        <v>24838</v>
      </c>
      <c r="V76" s="155"/>
    </row>
    <row r="77" spans="1:22" ht="21" customHeight="1" x14ac:dyDescent="0.3">
      <c r="A77" s="92">
        <v>30</v>
      </c>
      <c r="B77" s="93" t="s">
        <v>158</v>
      </c>
      <c r="C77" s="26">
        <v>1974</v>
      </c>
      <c r="D77" s="27">
        <v>0</v>
      </c>
      <c r="E77" s="27">
        <v>0</v>
      </c>
      <c r="F77" s="27">
        <v>140943</v>
      </c>
      <c r="G77" s="127"/>
      <c r="H77" s="27">
        <v>0</v>
      </c>
      <c r="I77" s="27">
        <v>0</v>
      </c>
      <c r="J77" s="27">
        <v>0</v>
      </c>
      <c r="K77" s="24">
        <v>4323</v>
      </c>
      <c r="L77" s="136">
        <v>30</v>
      </c>
      <c r="M77" s="66">
        <f t="shared" si="6"/>
        <v>147240</v>
      </c>
      <c r="N77" s="74">
        <f t="shared" si="10"/>
        <v>147240</v>
      </c>
      <c r="O77" s="26">
        <v>50226</v>
      </c>
      <c r="P77" s="143"/>
      <c r="Q77" s="27">
        <v>0</v>
      </c>
      <c r="R77" s="27">
        <v>0</v>
      </c>
      <c r="S77" s="24">
        <f t="shared" si="7"/>
        <v>50226</v>
      </c>
      <c r="T77" s="25">
        <f t="shared" si="8"/>
        <v>50226</v>
      </c>
      <c r="U77" s="58">
        <f t="shared" si="9"/>
        <v>197466</v>
      </c>
      <c r="V77" s="155"/>
    </row>
    <row r="78" spans="1:22" ht="21" customHeight="1" x14ac:dyDescent="0.3">
      <c r="A78" s="92">
        <v>31</v>
      </c>
      <c r="B78" s="93" t="s">
        <v>65</v>
      </c>
      <c r="C78" s="26">
        <v>498</v>
      </c>
      <c r="D78" s="27">
        <v>0</v>
      </c>
      <c r="E78" s="27">
        <v>0</v>
      </c>
      <c r="F78" s="27">
        <v>29446</v>
      </c>
      <c r="G78" s="127"/>
      <c r="H78" s="27">
        <v>0</v>
      </c>
      <c r="I78" s="27">
        <v>0</v>
      </c>
      <c r="J78" s="27">
        <v>0</v>
      </c>
      <c r="K78" s="24">
        <v>689</v>
      </c>
      <c r="L78" s="136">
        <v>14</v>
      </c>
      <c r="M78" s="66">
        <f t="shared" si="6"/>
        <v>30633</v>
      </c>
      <c r="N78" s="74">
        <f t="shared" si="10"/>
        <v>30633</v>
      </c>
      <c r="O78" s="26">
        <v>9586</v>
      </c>
      <c r="P78" s="143"/>
      <c r="Q78" s="27">
        <v>0</v>
      </c>
      <c r="R78" s="27">
        <v>0</v>
      </c>
      <c r="S78" s="24">
        <f t="shared" si="7"/>
        <v>9586</v>
      </c>
      <c r="T78" s="25">
        <f t="shared" si="8"/>
        <v>9586</v>
      </c>
      <c r="U78" s="58">
        <f t="shared" si="9"/>
        <v>40219</v>
      </c>
      <c r="V78" s="155"/>
    </row>
    <row r="79" spans="1:22" customFormat="1" ht="21" x14ac:dyDescent="0.35">
      <c r="A79" s="92">
        <v>32</v>
      </c>
      <c r="B79" s="97" t="s">
        <v>163</v>
      </c>
      <c r="C79" s="26">
        <v>0</v>
      </c>
      <c r="D79" s="27">
        <v>0</v>
      </c>
      <c r="E79" s="27">
        <v>0</v>
      </c>
      <c r="F79" s="27">
        <v>1486</v>
      </c>
      <c r="G79" s="127"/>
      <c r="H79" s="27">
        <v>0</v>
      </c>
      <c r="I79" s="27">
        <v>0</v>
      </c>
      <c r="J79" s="27">
        <v>0</v>
      </c>
      <c r="K79" s="24">
        <v>0</v>
      </c>
      <c r="L79" s="136"/>
      <c r="M79" s="66">
        <f t="shared" si="6"/>
        <v>1486</v>
      </c>
      <c r="N79" s="74">
        <f t="shared" si="10"/>
        <v>1486</v>
      </c>
      <c r="O79" s="26">
        <v>978</v>
      </c>
      <c r="P79" s="143"/>
      <c r="Q79" s="27">
        <v>0</v>
      </c>
      <c r="R79" s="27">
        <v>0</v>
      </c>
      <c r="S79" s="55">
        <f t="shared" si="7"/>
        <v>978</v>
      </c>
      <c r="T79" s="25">
        <f t="shared" si="8"/>
        <v>978</v>
      </c>
      <c r="U79" s="58">
        <f t="shared" si="9"/>
        <v>2464</v>
      </c>
      <c r="V79" s="155"/>
    </row>
    <row r="80" spans="1:22" customFormat="1" ht="21" x14ac:dyDescent="0.35">
      <c r="A80" s="92">
        <v>33</v>
      </c>
      <c r="B80" s="97" t="s">
        <v>133</v>
      </c>
      <c r="C80" s="26">
        <v>0</v>
      </c>
      <c r="D80" s="27">
        <v>0</v>
      </c>
      <c r="E80" s="27">
        <v>0</v>
      </c>
      <c r="F80" s="27">
        <v>982</v>
      </c>
      <c r="G80" s="127"/>
      <c r="H80" s="27">
        <v>0</v>
      </c>
      <c r="I80" s="27">
        <v>0</v>
      </c>
      <c r="J80" s="27">
        <v>0</v>
      </c>
      <c r="K80" s="24">
        <v>0</v>
      </c>
      <c r="L80" s="136"/>
      <c r="M80" s="66">
        <f t="shared" si="6"/>
        <v>982</v>
      </c>
      <c r="N80" s="74">
        <f t="shared" si="10"/>
        <v>982</v>
      </c>
      <c r="O80" s="26">
        <v>1462</v>
      </c>
      <c r="P80" s="143"/>
      <c r="Q80" s="27">
        <v>0</v>
      </c>
      <c r="R80" s="27">
        <v>0</v>
      </c>
      <c r="S80" s="55">
        <f t="shared" si="7"/>
        <v>1462</v>
      </c>
      <c r="T80" s="25">
        <f t="shared" si="8"/>
        <v>1462</v>
      </c>
      <c r="U80" s="58">
        <f t="shared" si="9"/>
        <v>2444</v>
      </c>
      <c r="V80" s="155"/>
    </row>
    <row r="81" spans="1:118" ht="21" customHeight="1" x14ac:dyDescent="0.3">
      <c r="A81" s="92">
        <v>34</v>
      </c>
      <c r="B81" s="93" t="s">
        <v>66</v>
      </c>
      <c r="C81" s="26">
        <v>0</v>
      </c>
      <c r="D81" s="27">
        <v>0</v>
      </c>
      <c r="E81" s="27">
        <v>0</v>
      </c>
      <c r="F81" s="27">
        <v>14030</v>
      </c>
      <c r="G81" s="127"/>
      <c r="H81" s="27">
        <v>0</v>
      </c>
      <c r="I81" s="27">
        <v>0</v>
      </c>
      <c r="J81" s="27">
        <v>0</v>
      </c>
      <c r="K81" s="24">
        <v>903</v>
      </c>
      <c r="L81" s="136"/>
      <c r="M81" s="66">
        <f t="shared" si="6"/>
        <v>14933</v>
      </c>
      <c r="N81" s="74">
        <f t="shared" si="10"/>
        <v>14933</v>
      </c>
      <c r="O81" s="26">
        <v>5802</v>
      </c>
      <c r="P81" s="143"/>
      <c r="Q81" s="27">
        <v>0</v>
      </c>
      <c r="R81" s="27">
        <v>0</v>
      </c>
      <c r="S81" s="24">
        <f t="shared" si="7"/>
        <v>5802</v>
      </c>
      <c r="T81" s="25">
        <f t="shared" si="8"/>
        <v>5802</v>
      </c>
      <c r="U81" s="58">
        <f t="shared" si="9"/>
        <v>20735</v>
      </c>
      <c r="V81" s="155"/>
    </row>
    <row r="82" spans="1:118" ht="21" customHeight="1" x14ac:dyDescent="0.3">
      <c r="A82" s="92">
        <v>35</v>
      </c>
      <c r="B82" s="93" t="s">
        <v>67</v>
      </c>
      <c r="C82" s="26">
        <v>0</v>
      </c>
      <c r="D82" s="27">
        <v>0</v>
      </c>
      <c r="E82" s="27">
        <v>0</v>
      </c>
      <c r="F82" s="27">
        <v>10970</v>
      </c>
      <c r="G82" s="127"/>
      <c r="H82" s="27">
        <v>0</v>
      </c>
      <c r="I82" s="27">
        <v>0</v>
      </c>
      <c r="J82" s="27">
        <v>0</v>
      </c>
      <c r="K82" s="24">
        <v>942</v>
      </c>
      <c r="L82" s="136"/>
      <c r="M82" s="66">
        <f t="shared" si="6"/>
        <v>11912</v>
      </c>
      <c r="N82" s="74">
        <f t="shared" si="10"/>
        <v>11912</v>
      </c>
      <c r="O82" s="26">
        <v>3076</v>
      </c>
      <c r="P82" s="143"/>
      <c r="Q82" s="27">
        <v>0</v>
      </c>
      <c r="R82" s="27">
        <v>0</v>
      </c>
      <c r="S82" s="24">
        <f t="shared" si="7"/>
        <v>3076</v>
      </c>
      <c r="T82" s="25">
        <f t="shared" si="8"/>
        <v>3076</v>
      </c>
      <c r="U82" s="58">
        <f t="shared" si="9"/>
        <v>14988</v>
      </c>
      <c r="V82" s="155"/>
    </row>
    <row r="83" spans="1:118" ht="21" customHeight="1" x14ac:dyDescent="0.3">
      <c r="A83" s="92">
        <v>36</v>
      </c>
      <c r="B83" s="93" t="s">
        <v>170</v>
      </c>
      <c r="C83" s="26">
        <v>6834</v>
      </c>
      <c r="D83" s="27">
        <v>2222</v>
      </c>
      <c r="E83" s="27">
        <v>7256</v>
      </c>
      <c r="F83" s="27">
        <v>14749</v>
      </c>
      <c r="G83" s="127">
        <v>14277</v>
      </c>
      <c r="H83" s="27">
        <v>2201</v>
      </c>
      <c r="I83" s="27">
        <v>1169</v>
      </c>
      <c r="J83" s="27">
        <v>874</v>
      </c>
      <c r="K83" s="24">
        <v>27985</v>
      </c>
      <c r="L83" s="136">
        <v>27785</v>
      </c>
      <c r="M83" s="66">
        <f t="shared" si="6"/>
        <v>63290</v>
      </c>
      <c r="N83" s="74">
        <f t="shared" si="10"/>
        <v>63290</v>
      </c>
      <c r="O83" s="26">
        <v>21616</v>
      </c>
      <c r="P83" s="143">
        <v>20608</v>
      </c>
      <c r="Q83" s="27">
        <v>6250</v>
      </c>
      <c r="R83" s="27">
        <v>3606</v>
      </c>
      <c r="S83" s="24">
        <f t="shared" si="7"/>
        <v>31472</v>
      </c>
      <c r="T83" s="25">
        <f t="shared" si="8"/>
        <v>31472</v>
      </c>
      <c r="U83" s="58">
        <f t="shared" si="9"/>
        <v>94762</v>
      </c>
      <c r="V83" s="155"/>
    </row>
    <row r="84" spans="1:118" ht="21" customHeight="1" x14ac:dyDescent="0.3">
      <c r="A84" s="92">
        <v>37</v>
      </c>
      <c r="B84" s="93" t="s">
        <v>68</v>
      </c>
      <c r="C84" s="26">
        <v>8446</v>
      </c>
      <c r="D84" s="27">
        <v>0</v>
      </c>
      <c r="E84" s="27">
        <v>0</v>
      </c>
      <c r="F84" s="27">
        <v>381346</v>
      </c>
      <c r="G84" s="127"/>
      <c r="H84" s="27">
        <v>0</v>
      </c>
      <c r="I84" s="27">
        <v>0</v>
      </c>
      <c r="J84" s="27">
        <v>0</v>
      </c>
      <c r="K84" s="24">
        <v>30477</v>
      </c>
      <c r="L84" s="136">
        <v>87</v>
      </c>
      <c r="M84" s="66">
        <f t="shared" si="6"/>
        <v>420269</v>
      </c>
      <c r="N84" s="74">
        <f t="shared" si="10"/>
        <v>420269</v>
      </c>
      <c r="O84" s="26">
        <v>146044</v>
      </c>
      <c r="P84" s="143"/>
      <c r="Q84" s="27">
        <v>1018</v>
      </c>
      <c r="R84" s="27">
        <v>1620</v>
      </c>
      <c r="S84" s="24">
        <f t="shared" si="7"/>
        <v>148682</v>
      </c>
      <c r="T84" s="25">
        <f t="shared" si="8"/>
        <v>148682</v>
      </c>
      <c r="U84" s="58">
        <f t="shared" si="9"/>
        <v>568951</v>
      </c>
      <c r="V84" s="155"/>
    </row>
    <row r="85" spans="1:118" ht="21" customHeight="1" x14ac:dyDescent="0.3">
      <c r="A85" s="92">
        <v>38</v>
      </c>
      <c r="B85" s="93" t="s">
        <v>69</v>
      </c>
      <c r="C85" s="26">
        <v>0</v>
      </c>
      <c r="D85" s="27">
        <v>0</v>
      </c>
      <c r="E85" s="27">
        <v>0</v>
      </c>
      <c r="F85" s="27">
        <v>121709</v>
      </c>
      <c r="G85" s="127"/>
      <c r="H85" s="27">
        <v>0</v>
      </c>
      <c r="I85" s="27">
        <v>0</v>
      </c>
      <c r="J85" s="27">
        <v>0</v>
      </c>
      <c r="K85" s="24">
        <v>13828</v>
      </c>
      <c r="L85" s="136"/>
      <c r="M85" s="66">
        <f t="shared" si="6"/>
        <v>135537</v>
      </c>
      <c r="N85" s="74">
        <f t="shared" si="10"/>
        <v>135537</v>
      </c>
      <c r="O85" s="26">
        <v>47588</v>
      </c>
      <c r="P85" s="143"/>
      <c r="Q85" s="27">
        <v>0</v>
      </c>
      <c r="R85" s="27">
        <v>0</v>
      </c>
      <c r="S85" s="24">
        <f t="shared" si="7"/>
        <v>47588</v>
      </c>
      <c r="T85" s="25">
        <f t="shared" si="8"/>
        <v>47588</v>
      </c>
      <c r="U85" s="58">
        <f t="shared" si="9"/>
        <v>183125</v>
      </c>
      <c r="V85" s="155"/>
    </row>
    <row r="86" spans="1:118" customFormat="1" ht="21.75" thickBot="1" x14ac:dyDescent="0.4">
      <c r="A86" s="92">
        <v>39</v>
      </c>
      <c r="B86" s="98" t="s">
        <v>134</v>
      </c>
      <c r="C86" s="39">
        <v>0</v>
      </c>
      <c r="D86" s="40">
        <v>0</v>
      </c>
      <c r="E86" s="40">
        <v>0</v>
      </c>
      <c r="F86" s="40">
        <v>226348</v>
      </c>
      <c r="G86" s="128"/>
      <c r="H86" s="40">
        <v>0</v>
      </c>
      <c r="I86" s="40">
        <v>0</v>
      </c>
      <c r="J86" s="40">
        <v>0</v>
      </c>
      <c r="K86" s="28">
        <v>0</v>
      </c>
      <c r="L86" s="137"/>
      <c r="M86" s="139">
        <f t="shared" si="6"/>
        <v>226348</v>
      </c>
      <c r="N86" s="79">
        <f t="shared" si="10"/>
        <v>226348</v>
      </c>
      <c r="O86" s="39">
        <v>76382</v>
      </c>
      <c r="P86" s="143"/>
      <c r="Q86" s="40">
        <v>0</v>
      </c>
      <c r="R86" s="40">
        <v>0</v>
      </c>
      <c r="S86" s="140">
        <f t="shared" si="7"/>
        <v>76382</v>
      </c>
      <c r="T86" s="29">
        <f t="shared" si="8"/>
        <v>76382</v>
      </c>
      <c r="U86" s="59">
        <f t="shared" si="9"/>
        <v>302730</v>
      </c>
      <c r="V86" s="155"/>
    </row>
    <row r="87" spans="1:118" s="8" customFormat="1" ht="23.25" customHeight="1" thickBot="1" x14ac:dyDescent="0.45">
      <c r="A87" s="96"/>
      <c r="B87" s="99" t="s">
        <v>70</v>
      </c>
      <c r="C87" s="30">
        <f t="shared" ref="C87:T87" si="11">SUM(C48:C86)</f>
        <v>41549</v>
      </c>
      <c r="D87" s="31">
        <f t="shared" si="11"/>
        <v>4942</v>
      </c>
      <c r="E87" s="31">
        <f t="shared" si="11"/>
        <v>11957</v>
      </c>
      <c r="F87" s="31">
        <f t="shared" si="11"/>
        <v>1782934</v>
      </c>
      <c r="G87" s="129">
        <f>SUM(G48:G86)</f>
        <v>46770</v>
      </c>
      <c r="H87" s="31">
        <f t="shared" si="11"/>
        <v>3715</v>
      </c>
      <c r="I87" s="31">
        <f t="shared" si="11"/>
        <v>2497</v>
      </c>
      <c r="J87" s="31">
        <f t="shared" si="11"/>
        <v>1062</v>
      </c>
      <c r="K87" s="32">
        <f t="shared" si="11"/>
        <v>288955</v>
      </c>
      <c r="L87" s="138">
        <f>SUM(L48:L86)</f>
        <v>98039</v>
      </c>
      <c r="M87" s="68">
        <f>SUM(C87+D87+E87+F87+H87+I87+J87+K87)</f>
        <v>2137611</v>
      </c>
      <c r="N87" s="68">
        <f t="shared" si="11"/>
        <v>2137611</v>
      </c>
      <c r="O87" s="119">
        <f t="shared" si="11"/>
        <v>764322</v>
      </c>
      <c r="P87" s="145">
        <f t="shared" ref="P87" si="12">SUM(P48:P86)</f>
        <v>56628</v>
      </c>
      <c r="Q87" s="31">
        <f t="shared" si="11"/>
        <v>17478</v>
      </c>
      <c r="R87" s="31">
        <f t="shared" si="11"/>
        <v>15786</v>
      </c>
      <c r="S87" s="32">
        <f t="shared" si="11"/>
        <v>797586</v>
      </c>
      <c r="T87" s="54">
        <f t="shared" si="11"/>
        <v>797586</v>
      </c>
      <c r="U87" s="18">
        <f t="shared" si="9"/>
        <v>2935197</v>
      </c>
      <c r="V87" s="156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</row>
    <row r="88" spans="1:118" s="9" customFormat="1" ht="27" thickBot="1" x14ac:dyDescent="0.45">
      <c r="A88" s="1"/>
      <c r="B88" s="2"/>
      <c r="C88" s="41"/>
      <c r="D88" s="41"/>
      <c r="E88" s="33"/>
      <c r="F88" s="33"/>
      <c r="G88" s="33"/>
      <c r="H88" s="33"/>
      <c r="I88" s="33"/>
      <c r="J88" s="35"/>
      <c r="K88" s="35"/>
      <c r="L88" s="35"/>
      <c r="M88" s="35"/>
      <c r="N88" s="35"/>
      <c r="O88" s="42"/>
      <c r="P88" s="42"/>
      <c r="Q88" s="42"/>
      <c r="R88" s="42"/>
      <c r="S88" s="42"/>
      <c r="T88" s="42"/>
      <c r="U88" s="42"/>
      <c r="V88" s="156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</row>
    <row r="89" spans="1:118" s="10" customFormat="1" ht="163.5" thickBot="1" x14ac:dyDescent="0.45">
      <c r="A89" s="96"/>
      <c r="B89" s="89" t="s">
        <v>71</v>
      </c>
      <c r="C89" s="62" t="s">
        <v>5</v>
      </c>
      <c r="D89" s="15" t="s">
        <v>151</v>
      </c>
      <c r="E89" s="36" t="s">
        <v>152</v>
      </c>
      <c r="F89" s="36" t="s">
        <v>153</v>
      </c>
      <c r="G89" s="148" t="s">
        <v>173</v>
      </c>
      <c r="H89" s="15" t="s">
        <v>154</v>
      </c>
      <c r="I89" s="15" t="s">
        <v>40</v>
      </c>
      <c r="J89" s="15" t="s">
        <v>4</v>
      </c>
      <c r="K89" s="37" t="s">
        <v>155</v>
      </c>
      <c r="L89" s="149" t="s">
        <v>174</v>
      </c>
      <c r="M89" s="16" t="s">
        <v>156</v>
      </c>
      <c r="N89" s="112" t="s">
        <v>157</v>
      </c>
      <c r="O89" s="62" t="s">
        <v>168</v>
      </c>
      <c r="P89" s="150" t="s">
        <v>175</v>
      </c>
      <c r="Q89" s="15" t="s">
        <v>6</v>
      </c>
      <c r="R89" s="36" t="s">
        <v>7</v>
      </c>
      <c r="S89" s="153" t="s">
        <v>166</v>
      </c>
      <c r="T89" s="16" t="s">
        <v>167</v>
      </c>
      <c r="U89" s="117" t="s">
        <v>2</v>
      </c>
      <c r="V89" s="156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</row>
    <row r="90" spans="1:118" customFormat="1" ht="21" x14ac:dyDescent="0.3">
      <c r="A90" s="90">
        <v>1</v>
      </c>
      <c r="B90" s="91" t="s">
        <v>137</v>
      </c>
      <c r="C90" s="72">
        <v>0</v>
      </c>
      <c r="D90" s="61">
        <v>0</v>
      </c>
      <c r="E90" s="61">
        <v>0</v>
      </c>
      <c r="F90" s="61">
        <v>0</v>
      </c>
      <c r="G90" s="134"/>
      <c r="H90" s="61">
        <v>0</v>
      </c>
      <c r="I90" s="61">
        <v>0</v>
      </c>
      <c r="J90" s="61">
        <v>0</v>
      </c>
      <c r="K90" s="63">
        <v>55</v>
      </c>
      <c r="L90" s="136"/>
      <c r="M90" s="66">
        <f t="shared" ref="M90:M112" si="13">SUM(C90+D90+E90+F90+H90+I90+J90+K90)</f>
        <v>55</v>
      </c>
      <c r="N90" s="73">
        <f>M90</f>
        <v>55</v>
      </c>
      <c r="O90" s="52">
        <v>500</v>
      </c>
      <c r="P90" s="142"/>
      <c r="Q90" s="53">
        <v>0</v>
      </c>
      <c r="R90" s="53">
        <v>0</v>
      </c>
      <c r="S90" s="22">
        <f t="shared" ref="S90:S112" si="14">O90+Q90+R90</f>
        <v>500</v>
      </c>
      <c r="T90" s="23">
        <f t="shared" ref="T90:T112" si="15">S90</f>
        <v>500</v>
      </c>
      <c r="U90" s="57">
        <f t="shared" ref="U90:U113" si="16">SUM(N90,T90)</f>
        <v>555</v>
      </c>
      <c r="V90" s="155"/>
    </row>
    <row r="91" spans="1:118" ht="18" customHeight="1" x14ac:dyDescent="0.3">
      <c r="A91" s="92">
        <v>2</v>
      </c>
      <c r="B91" s="93" t="s">
        <v>121</v>
      </c>
      <c r="C91" s="26">
        <v>0</v>
      </c>
      <c r="D91" s="27">
        <v>0</v>
      </c>
      <c r="E91" s="27">
        <v>0</v>
      </c>
      <c r="F91" s="27">
        <v>1496</v>
      </c>
      <c r="G91" s="127"/>
      <c r="H91" s="27">
        <v>0</v>
      </c>
      <c r="I91" s="27">
        <v>0</v>
      </c>
      <c r="J91" s="27">
        <v>0</v>
      </c>
      <c r="K91" s="24">
        <v>0</v>
      </c>
      <c r="L91" s="136"/>
      <c r="M91" s="66">
        <f t="shared" si="13"/>
        <v>1496</v>
      </c>
      <c r="N91" s="74">
        <f t="shared" ref="N91:N112" si="17">M91</f>
        <v>1496</v>
      </c>
      <c r="O91" s="26">
        <v>224</v>
      </c>
      <c r="P91" s="143"/>
      <c r="Q91" s="27">
        <v>0</v>
      </c>
      <c r="R91" s="27">
        <v>0</v>
      </c>
      <c r="S91" s="24">
        <f t="shared" si="14"/>
        <v>224</v>
      </c>
      <c r="T91" s="25">
        <f t="shared" si="15"/>
        <v>224</v>
      </c>
      <c r="U91" s="58">
        <f t="shared" si="16"/>
        <v>1720</v>
      </c>
      <c r="V91" s="155"/>
    </row>
    <row r="92" spans="1:118" ht="18" customHeight="1" x14ac:dyDescent="0.3">
      <c r="A92" s="92">
        <v>3</v>
      </c>
      <c r="B92" s="93" t="s">
        <v>140</v>
      </c>
      <c r="C92" s="26">
        <v>0</v>
      </c>
      <c r="D92" s="27">
        <v>0</v>
      </c>
      <c r="E92" s="27">
        <v>0</v>
      </c>
      <c r="F92" s="27">
        <v>243</v>
      </c>
      <c r="G92" s="127"/>
      <c r="H92" s="27">
        <v>0</v>
      </c>
      <c r="I92" s="27">
        <v>0</v>
      </c>
      <c r="J92" s="27">
        <v>0</v>
      </c>
      <c r="K92" s="24">
        <v>0</v>
      </c>
      <c r="L92" s="136"/>
      <c r="M92" s="66">
        <f t="shared" si="13"/>
        <v>243</v>
      </c>
      <c r="N92" s="74">
        <f t="shared" si="17"/>
        <v>243</v>
      </c>
      <c r="O92" s="26">
        <v>36</v>
      </c>
      <c r="P92" s="143"/>
      <c r="Q92" s="27">
        <v>0</v>
      </c>
      <c r="R92" s="27">
        <v>0</v>
      </c>
      <c r="S92" s="24">
        <f t="shared" si="14"/>
        <v>36</v>
      </c>
      <c r="T92" s="25">
        <f t="shared" si="15"/>
        <v>36</v>
      </c>
      <c r="U92" s="58">
        <f t="shared" si="16"/>
        <v>279</v>
      </c>
      <c r="V92" s="155"/>
    </row>
    <row r="93" spans="1:118" ht="18" customHeight="1" x14ac:dyDescent="0.3">
      <c r="A93" s="92">
        <v>4</v>
      </c>
      <c r="B93" s="93" t="s">
        <v>119</v>
      </c>
      <c r="C93" s="26">
        <v>0</v>
      </c>
      <c r="D93" s="27">
        <v>0</v>
      </c>
      <c r="E93" s="27">
        <v>0</v>
      </c>
      <c r="F93" s="27">
        <v>698</v>
      </c>
      <c r="G93" s="127"/>
      <c r="H93" s="27">
        <v>0</v>
      </c>
      <c r="I93" s="27">
        <v>0</v>
      </c>
      <c r="J93" s="27">
        <v>0</v>
      </c>
      <c r="K93" s="24">
        <v>0</v>
      </c>
      <c r="L93" s="136"/>
      <c r="M93" s="66">
        <f t="shared" si="13"/>
        <v>698</v>
      </c>
      <c r="N93" s="74">
        <f t="shared" si="17"/>
        <v>698</v>
      </c>
      <c r="O93" s="26">
        <v>286</v>
      </c>
      <c r="P93" s="143"/>
      <c r="Q93" s="27">
        <v>0</v>
      </c>
      <c r="R93" s="27">
        <v>0</v>
      </c>
      <c r="S93" s="24">
        <f t="shared" si="14"/>
        <v>286</v>
      </c>
      <c r="T93" s="25">
        <f t="shared" si="15"/>
        <v>286</v>
      </c>
      <c r="U93" s="58">
        <f t="shared" si="16"/>
        <v>984</v>
      </c>
      <c r="V93" s="155"/>
    </row>
    <row r="94" spans="1:118" ht="18" customHeight="1" x14ac:dyDescent="0.3">
      <c r="A94" s="92">
        <v>5</v>
      </c>
      <c r="B94" s="93" t="s">
        <v>120</v>
      </c>
      <c r="C94" s="26">
        <v>0</v>
      </c>
      <c r="D94" s="27">
        <v>0</v>
      </c>
      <c r="E94" s="27">
        <v>0</v>
      </c>
      <c r="F94" s="27">
        <v>1501</v>
      </c>
      <c r="G94" s="127"/>
      <c r="H94" s="27">
        <v>0</v>
      </c>
      <c r="I94" s="27">
        <v>0</v>
      </c>
      <c r="J94" s="27">
        <v>0</v>
      </c>
      <c r="K94" s="24">
        <v>0</v>
      </c>
      <c r="L94" s="136"/>
      <c r="M94" s="66">
        <f t="shared" si="13"/>
        <v>1501</v>
      </c>
      <c r="N94" s="74">
        <f t="shared" si="17"/>
        <v>1501</v>
      </c>
      <c r="O94" s="26">
        <v>626</v>
      </c>
      <c r="P94" s="143"/>
      <c r="Q94" s="27">
        <v>0</v>
      </c>
      <c r="R94" s="27">
        <v>0</v>
      </c>
      <c r="S94" s="24">
        <f t="shared" si="14"/>
        <v>626</v>
      </c>
      <c r="T94" s="25">
        <f t="shared" si="15"/>
        <v>626</v>
      </c>
      <c r="U94" s="58">
        <f t="shared" si="16"/>
        <v>2127</v>
      </c>
      <c r="V94" s="155"/>
    </row>
    <row r="95" spans="1:118" ht="18" customHeight="1" x14ac:dyDescent="0.3">
      <c r="A95" s="92">
        <v>6</v>
      </c>
      <c r="B95" s="93" t="s">
        <v>122</v>
      </c>
      <c r="C95" s="26">
        <v>0</v>
      </c>
      <c r="D95" s="27">
        <v>0</v>
      </c>
      <c r="E95" s="27">
        <v>0</v>
      </c>
      <c r="F95" s="27">
        <v>6308</v>
      </c>
      <c r="G95" s="127"/>
      <c r="H95" s="27">
        <v>0</v>
      </c>
      <c r="I95" s="27">
        <v>0</v>
      </c>
      <c r="J95" s="27">
        <v>0</v>
      </c>
      <c r="K95" s="24">
        <v>0</v>
      </c>
      <c r="L95" s="136"/>
      <c r="M95" s="66">
        <f t="shared" si="13"/>
        <v>6308</v>
      </c>
      <c r="N95" s="74">
        <f t="shared" si="17"/>
        <v>6308</v>
      </c>
      <c r="O95" s="26">
        <v>1492</v>
      </c>
      <c r="P95" s="143"/>
      <c r="Q95" s="27">
        <v>0</v>
      </c>
      <c r="R95" s="27">
        <v>0</v>
      </c>
      <c r="S95" s="24">
        <f t="shared" si="14"/>
        <v>1492</v>
      </c>
      <c r="T95" s="25">
        <f t="shared" si="15"/>
        <v>1492</v>
      </c>
      <c r="U95" s="58">
        <f t="shared" si="16"/>
        <v>7800</v>
      </c>
      <c r="V95" s="155"/>
    </row>
    <row r="96" spans="1:118" ht="21" customHeight="1" x14ac:dyDescent="0.3">
      <c r="A96" s="92">
        <v>7</v>
      </c>
      <c r="B96" s="93" t="s">
        <v>72</v>
      </c>
      <c r="C96" s="26">
        <v>0</v>
      </c>
      <c r="D96" s="27">
        <v>0</v>
      </c>
      <c r="E96" s="27">
        <v>0</v>
      </c>
      <c r="F96" s="27">
        <v>8273</v>
      </c>
      <c r="G96" s="127"/>
      <c r="H96" s="27">
        <v>0</v>
      </c>
      <c r="I96" s="27">
        <v>0</v>
      </c>
      <c r="J96" s="27">
        <v>0</v>
      </c>
      <c r="K96" s="24">
        <v>0</v>
      </c>
      <c r="L96" s="136"/>
      <c r="M96" s="66">
        <f t="shared" si="13"/>
        <v>8273</v>
      </c>
      <c r="N96" s="74">
        <f t="shared" si="17"/>
        <v>8273</v>
      </c>
      <c r="O96" s="26">
        <v>3842</v>
      </c>
      <c r="P96" s="143"/>
      <c r="Q96" s="27">
        <v>0</v>
      </c>
      <c r="R96" s="27">
        <v>0</v>
      </c>
      <c r="S96" s="24">
        <f t="shared" si="14"/>
        <v>3842</v>
      </c>
      <c r="T96" s="25">
        <f t="shared" si="15"/>
        <v>3842</v>
      </c>
      <c r="U96" s="58">
        <f t="shared" si="16"/>
        <v>12115</v>
      </c>
      <c r="V96" s="155"/>
    </row>
    <row r="97" spans="1:118" ht="18" customHeight="1" x14ac:dyDescent="0.3">
      <c r="A97" s="92">
        <v>8</v>
      </c>
      <c r="B97" s="93" t="s">
        <v>73</v>
      </c>
      <c r="C97" s="26">
        <v>0</v>
      </c>
      <c r="D97" s="27">
        <v>0</v>
      </c>
      <c r="E97" s="27">
        <v>0</v>
      </c>
      <c r="F97" s="27">
        <v>15902</v>
      </c>
      <c r="G97" s="127"/>
      <c r="H97" s="27">
        <v>0</v>
      </c>
      <c r="I97" s="27">
        <v>0</v>
      </c>
      <c r="J97" s="27">
        <v>0</v>
      </c>
      <c r="K97" s="24">
        <v>0</v>
      </c>
      <c r="L97" s="136"/>
      <c r="M97" s="66">
        <f t="shared" si="13"/>
        <v>15902</v>
      </c>
      <c r="N97" s="74">
        <f t="shared" si="17"/>
        <v>15902</v>
      </c>
      <c r="O97" s="26">
        <v>5588</v>
      </c>
      <c r="P97" s="143"/>
      <c r="Q97" s="27">
        <v>0</v>
      </c>
      <c r="R97" s="27">
        <v>0</v>
      </c>
      <c r="S97" s="24">
        <f t="shared" si="14"/>
        <v>5588</v>
      </c>
      <c r="T97" s="25">
        <f t="shared" si="15"/>
        <v>5588</v>
      </c>
      <c r="U97" s="58">
        <f t="shared" si="16"/>
        <v>21490</v>
      </c>
      <c r="V97" s="155"/>
    </row>
    <row r="98" spans="1:118" s="10" customFormat="1" ht="18" customHeight="1" x14ac:dyDescent="0.3">
      <c r="A98" s="92">
        <v>9</v>
      </c>
      <c r="B98" s="93" t="s">
        <v>74</v>
      </c>
      <c r="C98" s="26">
        <v>0</v>
      </c>
      <c r="D98" s="27">
        <v>0</v>
      </c>
      <c r="E98" s="27">
        <v>0</v>
      </c>
      <c r="F98" s="27">
        <v>14853</v>
      </c>
      <c r="G98" s="127"/>
      <c r="H98" s="51">
        <v>0</v>
      </c>
      <c r="I98" s="27">
        <v>0</v>
      </c>
      <c r="J98" s="27">
        <v>0</v>
      </c>
      <c r="K98" s="24">
        <v>0</v>
      </c>
      <c r="L98" s="136"/>
      <c r="M98" s="66">
        <f t="shared" si="13"/>
        <v>14853</v>
      </c>
      <c r="N98" s="74">
        <f t="shared" si="17"/>
        <v>14853</v>
      </c>
      <c r="O98" s="26">
        <v>5626</v>
      </c>
      <c r="P98" s="143"/>
      <c r="Q98" s="27">
        <v>0</v>
      </c>
      <c r="R98" s="27">
        <v>0</v>
      </c>
      <c r="S98" s="24">
        <f t="shared" si="14"/>
        <v>5626</v>
      </c>
      <c r="T98" s="25">
        <f t="shared" si="15"/>
        <v>5626</v>
      </c>
      <c r="U98" s="58">
        <f t="shared" si="16"/>
        <v>20479</v>
      </c>
      <c r="V98" s="15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</row>
    <row r="99" spans="1:118" ht="18" customHeight="1" x14ac:dyDescent="0.3">
      <c r="A99" s="92">
        <v>10</v>
      </c>
      <c r="B99" s="93" t="s">
        <v>124</v>
      </c>
      <c r="C99" s="26">
        <v>0</v>
      </c>
      <c r="D99" s="27">
        <v>0</v>
      </c>
      <c r="E99" s="27">
        <v>0</v>
      </c>
      <c r="F99" s="27">
        <v>1558</v>
      </c>
      <c r="G99" s="127"/>
      <c r="H99" s="27">
        <v>0</v>
      </c>
      <c r="I99" s="27">
        <v>0</v>
      </c>
      <c r="J99" s="27">
        <v>0</v>
      </c>
      <c r="K99" s="24">
        <v>0</v>
      </c>
      <c r="L99" s="136"/>
      <c r="M99" s="66">
        <f t="shared" si="13"/>
        <v>1558</v>
      </c>
      <c r="N99" s="74">
        <f t="shared" si="17"/>
        <v>1558</v>
      </c>
      <c r="O99" s="26">
        <v>256</v>
      </c>
      <c r="P99" s="143"/>
      <c r="Q99" s="27">
        <v>0</v>
      </c>
      <c r="R99" s="27">
        <v>0</v>
      </c>
      <c r="S99" s="24">
        <f t="shared" si="14"/>
        <v>256</v>
      </c>
      <c r="T99" s="25">
        <f t="shared" si="15"/>
        <v>256</v>
      </c>
      <c r="U99" s="58">
        <f t="shared" si="16"/>
        <v>1814</v>
      </c>
      <c r="V99" s="155"/>
    </row>
    <row r="100" spans="1:118" ht="18" customHeight="1" x14ac:dyDescent="0.3">
      <c r="A100" s="92">
        <v>11</v>
      </c>
      <c r="B100" s="93" t="s">
        <v>118</v>
      </c>
      <c r="C100" s="26">
        <v>0</v>
      </c>
      <c r="D100" s="27">
        <v>0</v>
      </c>
      <c r="E100" s="27">
        <v>0</v>
      </c>
      <c r="F100" s="27">
        <v>1562</v>
      </c>
      <c r="G100" s="127"/>
      <c r="H100" s="27">
        <v>0</v>
      </c>
      <c r="I100" s="27">
        <v>0</v>
      </c>
      <c r="J100" s="27">
        <v>0</v>
      </c>
      <c r="K100" s="24">
        <v>0</v>
      </c>
      <c r="L100" s="136"/>
      <c r="M100" s="66">
        <f t="shared" si="13"/>
        <v>1562</v>
      </c>
      <c r="N100" s="74">
        <f t="shared" si="17"/>
        <v>1562</v>
      </c>
      <c r="O100" s="26">
        <v>1000</v>
      </c>
      <c r="P100" s="143"/>
      <c r="Q100" s="27">
        <v>0</v>
      </c>
      <c r="R100" s="27">
        <v>0</v>
      </c>
      <c r="S100" s="24">
        <f t="shared" si="14"/>
        <v>1000</v>
      </c>
      <c r="T100" s="25">
        <f t="shared" si="15"/>
        <v>1000</v>
      </c>
      <c r="U100" s="58">
        <f t="shared" si="16"/>
        <v>2562</v>
      </c>
      <c r="V100" s="155"/>
    </row>
    <row r="101" spans="1:118" ht="18" customHeight="1" x14ac:dyDescent="0.3">
      <c r="A101" s="92">
        <v>12</v>
      </c>
      <c r="B101" s="93" t="s">
        <v>75</v>
      </c>
      <c r="C101" s="26">
        <v>0</v>
      </c>
      <c r="D101" s="27">
        <v>0</v>
      </c>
      <c r="E101" s="27">
        <v>0</v>
      </c>
      <c r="F101" s="27">
        <v>23633</v>
      </c>
      <c r="G101" s="127"/>
      <c r="H101" s="27">
        <v>0</v>
      </c>
      <c r="I101" s="27">
        <v>0</v>
      </c>
      <c r="J101" s="27">
        <v>0</v>
      </c>
      <c r="K101" s="24">
        <v>0</v>
      </c>
      <c r="L101" s="136"/>
      <c r="M101" s="66">
        <f t="shared" si="13"/>
        <v>23633</v>
      </c>
      <c r="N101" s="74">
        <f t="shared" si="17"/>
        <v>23633</v>
      </c>
      <c r="O101" s="26">
        <v>10194</v>
      </c>
      <c r="P101" s="143"/>
      <c r="Q101" s="27">
        <v>0</v>
      </c>
      <c r="R101" s="27">
        <v>0</v>
      </c>
      <c r="S101" s="24">
        <f t="shared" si="14"/>
        <v>10194</v>
      </c>
      <c r="T101" s="25">
        <f t="shared" si="15"/>
        <v>10194</v>
      </c>
      <c r="U101" s="58">
        <f t="shared" si="16"/>
        <v>33827</v>
      </c>
      <c r="V101" s="155"/>
    </row>
    <row r="102" spans="1:118" ht="18" customHeight="1" x14ac:dyDescent="0.3">
      <c r="A102" s="92">
        <v>13</v>
      </c>
      <c r="B102" s="93" t="s">
        <v>126</v>
      </c>
      <c r="C102" s="26">
        <v>0</v>
      </c>
      <c r="D102" s="27">
        <v>0</v>
      </c>
      <c r="E102" s="27">
        <v>0</v>
      </c>
      <c r="F102" s="27">
        <v>3503</v>
      </c>
      <c r="G102" s="127"/>
      <c r="H102" s="27">
        <v>0</v>
      </c>
      <c r="I102" s="27">
        <v>0</v>
      </c>
      <c r="J102" s="27">
        <v>0</v>
      </c>
      <c r="K102" s="24">
        <v>1362</v>
      </c>
      <c r="L102" s="136"/>
      <c r="M102" s="66">
        <f t="shared" si="13"/>
        <v>4865</v>
      </c>
      <c r="N102" s="74">
        <f t="shared" si="17"/>
        <v>4865</v>
      </c>
      <c r="O102" s="26">
        <v>466</v>
      </c>
      <c r="P102" s="143"/>
      <c r="Q102" s="27">
        <v>0</v>
      </c>
      <c r="R102" s="27">
        <v>0</v>
      </c>
      <c r="S102" s="24">
        <f t="shared" si="14"/>
        <v>466</v>
      </c>
      <c r="T102" s="25">
        <f t="shared" si="15"/>
        <v>466</v>
      </c>
      <c r="U102" s="58">
        <f t="shared" si="16"/>
        <v>5331</v>
      </c>
      <c r="V102" s="155"/>
    </row>
    <row r="103" spans="1:118" ht="18" customHeight="1" x14ac:dyDescent="0.3">
      <c r="A103" s="92">
        <v>14</v>
      </c>
      <c r="B103" s="93" t="s">
        <v>76</v>
      </c>
      <c r="C103" s="26">
        <v>0</v>
      </c>
      <c r="D103" s="27">
        <v>0</v>
      </c>
      <c r="E103" s="27">
        <v>0</v>
      </c>
      <c r="F103" s="27">
        <v>33115</v>
      </c>
      <c r="G103" s="127">
        <v>112</v>
      </c>
      <c r="H103" s="27">
        <v>0</v>
      </c>
      <c r="I103" s="27">
        <v>0</v>
      </c>
      <c r="J103" s="27">
        <v>0</v>
      </c>
      <c r="K103" s="24">
        <v>0</v>
      </c>
      <c r="L103" s="136"/>
      <c r="M103" s="66">
        <f t="shared" si="13"/>
        <v>33115</v>
      </c>
      <c r="N103" s="74">
        <f t="shared" si="17"/>
        <v>33115</v>
      </c>
      <c r="O103" s="26">
        <v>14168</v>
      </c>
      <c r="P103" s="143"/>
      <c r="Q103" s="27">
        <v>0</v>
      </c>
      <c r="R103" s="27">
        <v>0</v>
      </c>
      <c r="S103" s="24">
        <f t="shared" si="14"/>
        <v>14168</v>
      </c>
      <c r="T103" s="25">
        <f t="shared" si="15"/>
        <v>14168</v>
      </c>
      <c r="U103" s="58">
        <f t="shared" si="16"/>
        <v>47283</v>
      </c>
      <c r="V103" s="155"/>
    </row>
    <row r="104" spans="1:118" ht="18" customHeight="1" x14ac:dyDescent="0.3">
      <c r="A104" s="92">
        <v>15</v>
      </c>
      <c r="B104" s="93" t="s">
        <v>77</v>
      </c>
      <c r="C104" s="26">
        <v>0</v>
      </c>
      <c r="D104" s="27">
        <v>0</v>
      </c>
      <c r="E104" s="27">
        <v>0</v>
      </c>
      <c r="F104" s="27">
        <v>39919</v>
      </c>
      <c r="G104" s="127"/>
      <c r="H104" s="27">
        <v>0</v>
      </c>
      <c r="I104" s="27">
        <v>0</v>
      </c>
      <c r="J104" s="27">
        <v>0</v>
      </c>
      <c r="K104" s="24">
        <v>0</v>
      </c>
      <c r="L104" s="136"/>
      <c r="M104" s="66">
        <f t="shared" si="13"/>
        <v>39919</v>
      </c>
      <c r="N104" s="74">
        <f t="shared" si="17"/>
        <v>39919</v>
      </c>
      <c r="O104" s="26">
        <v>8298</v>
      </c>
      <c r="P104" s="143"/>
      <c r="Q104" s="27">
        <v>0</v>
      </c>
      <c r="R104" s="27">
        <v>0</v>
      </c>
      <c r="S104" s="24">
        <f t="shared" si="14"/>
        <v>8298</v>
      </c>
      <c r="T104" s="25">
        <f t="shared" si="15"/>
        <v>8298</v>
      </c>
      <c r="U104" s="58">
        <f t="shared" si="16"/>
        <v>48217</v>
      </c>
      <c r="V104" s="155"/>
    </row>
    <row r="105" spans="1:118" ht="18" customHeight="1" x14ac:dyDescent="0.3">
      <c r="A105" s="92">
        <v>16</v>
      </c>
      <c r="B105" s="93" t="s">
        <v>78</v>
      </c>
      <c r="C105" s="26">
        <v>0</v>
      </c>
      <c r="D105" s="27">
        <v>0</v>
      </c>
      <c r="E105" s="27">
        <v>0</v>
      </c>
      <c r="F105" s="27">
        <v>35880</v>
      </c>
      <c r="G105" s="127"/>
      <c r="H105" s="27">
        <v>0</v>
      </c>
      <c r="I105" s="27">
        <v>0</v>
      </c>
      <c r="J105" s="27">
        <v>0</v>
      </c>
      <c r="K105" s="24">
        <v>0</v>
      </c>
      <c r="L105" s="136"/>
      <c r="M105" s="66">
        <f t="shared" si="13"/>
        <v>35880</v>
      </c>
      <c r="N105" s="74">
        <f t="shared" si="17"/>
        <v>35880</v>
      </c>
      <c r="O105" s="26">
        <v>8192</v>
      </c>
      <c r="P105" s="143"/>
      <c r="Q105" s="27">
        <v>0</v>
      </c>
      <c r="R105" s="27">
        <v>0</v>
      </c>
      <c r="S105" s="24">
        <f t="shared" si="14"/>
        <v>8192</v>
      </c>
      <c r="T105" s="25">
        <f t="shared" si="15"/>
        <v>8192</v>
      </c>
      <c r="U105" s="58">
        <f t="shared" si="16"/>
        <v>44072</v>
      </c>
      <c r="V105" s="155"/>
    </row>
    <row r="106" spans="1:118" ht="18" customHeight="1" x14ac:dyDescent="0.3">
      <c r="A106" s="92">
        <v>17</v>
      </c>
      <c r="B106" s="93" t="s">
        <v>123</v>
      </c>
      <c r="C106" s="26">
        <v>0</v>
      </c>
      <c r="D106" s="27">
        <v>0</v>
      </c>
      <c r="E106" s="27">
        <v>0</v>
      </c>
      <c r="F106" s="27">
        <v>7547</v>
      </c>
      <c r="G106" s="127"/>
      <c r="H106" s="27">
        <v>0</v>
      </c>
      <c r="I106" s="27">
        <v>0</v>
      </c>
      <c r="J106" s="27">
        <v>0</v>
      </c>
      <c r="K106" s="24">
        <v>0</v>
      </c>
      <c r="L106" s="136"/>
      <c r="M106" s="66">
        <f t="shared" si="13"/>
        <v>7547</v>
      </c>
      <c r="N106" s="74">
        <f t="shared" si="17"/>
        <v>7547</v>
      </c>
      <c r="O106" s="26">
        <v>1750</v>
      </c>
      <c r="P106" s="143"/>
      <c r="Q106" s="27">
        <v>0</v>
      </c>
      <c r="R106" s="27">
        <v>0</v>
      </c>
      <c r="S106" s="24">
        <f t="shared" si="14"/>
        <v>1750</v>
      </c>
      <c r="T106" s="25">
        <f t="shared" si="15"/>
        <v>1750</v>
      </c>
      <c r="U106" s="58">
        <f t="shared" si="16"/>
        <v>9297</v>
      </c>
      <c r="V106" s="155"/>
    </row>
    <row r="107" spans="1:118" s="10" customFormat="1" ht="18" customHeight="1" x14ac:dyDescent="0.3">
      <c r="A107" s="92">
        <v>18</v>
      </c>
      <c r="B107" s="93" t="s">
        <v>79</v>
      </c>
      <c r="C107" s="26">
        <v>572</v>
      </c>
      <c r="D107" s="27">
        <v>0</v>
      </c>
      <c r="E107" s="27">
        <v>0</v>
      </c>
      <c r="F107" s="27">
        <v>71567</v>
      </c>
      <c r="G107" s="127"/>
      <c r="H107" s="51">
        <v>0</v>
      </c>
      <c r="I107" s="27">
        <v>0</v>
      </c>
      <c r="J107" s="27">
        <v>0</v>
      </c>
      <c r="K107" s="24">
        <v>0</v>
      </c>
      <c r="L107" s="136"/>
      <c r="M107" s="66">
        <f t="shared" si="13"/>
        <v>72139</v>
      </c>
      <c r="N107" s="74">
        <f t="shared" si="17"/>
        <v>72139</v>
      </c>
      <c r="O107" s="26">
        <v>28376</v>
      </c>
      <c r="P107" s="143"/>
      <c r="Q107" s="27">
        <v>0</v>
      </c>
      <c r="R107" s="27">
        <v>0</v>
      </c>
      <c r="S107" s="24">
        <f t="shared" si="14"/>
        <v>28376</v>
      </c>
      <c r="T107" s="25">
        <f t="shared" si="15"/>
        <v>28376</v>
      </c>
      <c r="U107" s="58">
        <f t="shared" si="16"/>
        <v>100515</v>
      </c>
      <c r="V107" s="15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</row>
    <row r="108" spans="1:118" ht="18" customHeight="1" x14ac:dyDescent="0.3">
      <c r="A108" s="92">
        <v>19</v>
      </c>
      <c r="B108" s="93" t="s">
        <v>80</v>
      </c>
      <c r="C108" s="26">
        <v>0</v>
      </c>
      <c r="D108" s="27">
        <v>0</v>
      </c>
      <c r="E108" s="27">
        <v>0</v>
      </c>
      <c r="F108" s="27">
        <v>16307</v>
      </c>
      <c r="G108" s="127"/>
      <c r="H108" s="27">
        <v>0</v>
      </c>
      <c r="I108" s="27">
        <v>0</v>
      </c>
      <c r="J108" s="27">
        <v>0</v>
      </c>
      <c r="K108" s="24">
        <v>0</v>
      </c>
      <c r="L108" s="136"/>
      <c r="M108" s="66">
        <f t="shared" si="13"/>
        <v>16307</v>
      </c>
      <c r="N108" s="74">
        <f t="shared" si="17"/>
        <v>16307</v>
      </c>
      <c r="O108" s="26">
        <v>1402</v>
      </c>
      <c r="P108" s="143"/>
      <c r="Q108" s="27">
        <v>0</v>
      </c>
      <c r="R108" s="27">
        <v>0</v>
      </c>
      <c r="S108" s="24">
        <f t="shared" si="14"/>
        <v>1402</v>
      </c>
      <c r="T108" s="25">
        <f t="shared" si="15"/>
        <v>1402</v>
      </c>
      <c r="U108" s="58">
        <f t="shared" si="16"/>
        <v>17709</v>
      </c>
      <c r="V108" s="155"/>
    </row>
    <row r="109" spans="1:118" ht="18" customHeight="1" x14ac:dyDescent="0.3">
      <c r="A109" s="92">
        <v>20</v>
      </c>
      <c r="B109" s="93" t="s">
        <v>81</v>
      </c>
      <c r="C109" s="26">
        <v>56400</v>
      </c>
      <c r="D109" s="27">
        <v>11319</v>
      </c>
      <c r="E109" s="27">
        <v>33804</v>
      </c>
      <c r="F109" s="27">
        <v>317280</v>
      </c>
      <c r="G109" s="127">
        <v>121077</v>
      </c>
      <c r="H109" s="27">
        <v>11069</v>
      </c>
      <c r="I109" s="27">
        <v>11682</v>
      </c>
      <c r="J109" s="27">
        <v>8655</v>
      </c>
      <c r="K109" s="24">
        <v>210939</v>
      </c>
      <c r="L109" s="136">
        <v>106748</v>
      </c>
      <c r="M109" s="66">
        <f t="shared" si="13"/>
        <v>661148</v>
      </c>
      <c r="N109" s="74">
        <f t="shared" si="17"/>
        <v>661148</v>
      </c>
      <c r="O109" s="26">
        <v>150442</v>
      </c>
      <c r="P109" s="143">
        <v>43606</v>
      </c>
      <c r="Q109" s="27">
        <v>23742</v>
      </c>
      <c r="R109" s="27">
        <v>19144</v>
      </c>
      <c r="S109" s="24">
        <f t="shared" si="14"/>
        <v>193328</v>
      </c>
      <c r="T109" s="25">
        <f t="shared" si="15"/>
        <v>193328</v>
      </c>
      <c r="U109" s="58">
        <f t="shared" si="16"/>
        <v>854476</v>
      </c>
      <c r="V109" s="155"/>
    </row>
    <row r="110" spans="1:118" ht="18" customHeight="1" x14ac:dyDescent="0.3">
      <c r="A110" s="92">
        <v>21</v>
      </c>
      <c r="B110" s="93" t="s">
        <v>125</v>
      </c>
      <c r="C110" s="26">
        <v>0</v>
      </c>
      <c r="D110" s="27">
        <v>0</v>
      </c>
      <c r="E110" s="27">
        <v>0</v>
      </c>
      <c r="F110" s="27">
        <v>192</v>
      </c>
      <c r="G110" s="127"/>
      <c r="H110" s="27">
        <v>0</v>
      </c>
      <c r="I110" s="27">
        <v>0</v>
      </c>
      <c r="J110" s="27">
        <v>0</v>
      </c>
      <c r="K110" s="24">
        <v>0</v>
      </c>
      <c r="L110" s="136"/>
      <c r="M110" s="66">
        <f t="shared" si="13"/>
        <v>192</v>
      </c>
      <c r="N110" s="74">
        <f t="shared" si="17"/>
        <v>192</v>
      </c>
      <c r="O110" s="26">
        <v>1014</v>
      </c>
      <c r="P110" s="143"/>
      <c r="Q110" s="27">
        <v>0</v>
      </c>
      <c r="R110" s="27">
        <v>0</v>
      </c>
      <c r="S110" s="24">
        <f t="shared" si="14"/>
        <v>1014</v>
      </c>
      <c r="T110" s="25">
        <f t="shared" si="15"/>
        <v>1014</v>
      </c>
      <c r="U110" s="58">
        <f t="shared" si="16"/>
        <v>1206</v>
      </c>
      <c r="V110" s="155"/>
    </row>
    <row r="111" spans="1:118" ht="18" customHeight="1" x14ac:dyDescent="0.3">
      <c r="A111" s="92">
        <v>22</v>
      </c>
      <c r="B111" s="93" t="s">
        <v>82</v>
      </c>
      <c r="C111" s="26">
        <v>0</v>
      </c>
      <c r="D111" s="27">
        <v>0</v>
      </c>
      <c r="E111" s="27">
        <v>0</v>
      </c>
      <c r="F111" s="27">
        <v>6504</v>
      </c>
      <c r="G111" s="127"/>
      <c r="H111" s="27">
        <v>0</v>
      </c>
      <c r="I111" s="27">
        <v>0</v>
      </c>
      <c r="J111" s="27">
        <v>0</v>
      </c>
      <c r="K111" s="24">
        <v>0</v>
      </c>
      <c r="L111" s="136"/>
      <c r="M111" s="66">
        <f t="shared" si="13"/>
        <v>6504</v>
      </c>
      <c r="N111" s="74">
        <f t="shared" si="17"/>
        <v>6504</v>
      </c>
      <c r="O111" s="26">
        <v>1806</v>
      </c>
      <c r="P111" s="143"/>
      <c r="Q111" s="27">
        <v>0</v>
      </c>
      <c r="R111" s="27">
        <v>0</v>
      </c>
      <c r="S111" s="24">
        <f t="shared" si="14"/>
        <v>1806</v>
      </c>
      <c r="T111" s="25">
        <f t="shared" si="15"/>
        <v>1806</v>
      </c>
      <c r="U111" s="58">
        <f t="shared" si="16"/>
        <v>8310</v>
      </c>
      <c r="V111" s="155"/>
    </row>
    <row r="112" spans="1:118" ht="18" customHeight="1" thickBot="1" x14ac:dyDescent="0.35">
      <c r="A112" s="92">
        <v>23</v>
      </c>
      <c r="B112" s="100" t="s">
        <v>83</v>
      </c>
      <c r="C112" s="75">
        <v>4731</v>
      </c>
      <c r="D112" s="70">
        <v>0</v>
      </c>
      <c r="E112" s="70">
        <v>0</v>
      </c>
      <c r="F112" s="70">
        <v>68046</v>
      </c>
      <c r="G112" s="135"/>
      <c r="H112" s="70">
        <v>0</v>
      </c>
      <c r="I112" s="27">
        <v>0</v>
      </c>
      <c r="J112" s="70">
        <v>0</v>
      </c>
      <c r="K112" s="71">
        <v>20273</v>
      </c>
      <c r="L112" s="137"/>
      <c r="M112" s="66">
        <f t="shared" si="13"/>
        <v>93050</v>
      </c>
      <c r="N112" s="76">
        <f t="shared" si="17"/>
        <v>93050</v>
      </c>
      <c r="O112" s="39">
        <v>18250</v>
      </c>
      <c r="P112" s="144"/>
      <c r="Q112" s="40">
        <v>648</v>
      </c>
      <c r="R112" s="40">
        <v>788</v>
      </c>
      <c r="S112" s="28">
        <f t="shared" si="14"/>
        <v>19686</v>
      </c>
      <c r="T112" s="29">
        <f t="shared" si="15"/>
        <v>19686</v>
      </c>
      <c r="U112" s="59">
        <f t="shared" si="16"/>
        <v>112736</v>
      </c>
      <c r="V112" s="155"/>
    </row>
    <row r="113" spans="1:118" ht="23.25" customHeight="1" thickBot="1" x14ac:dyDescent="0.45">
      <c r="A113" s="96"/>
      <c r="B113" s="99" t="s">
        <v>84</v>
      </c>
      <c r="C113" s="30">
        <f t="shared" ref="C113:T113" si="18">SUM(C90:C112)</f>
        <v>61703</v>
      </c>
      <c r="D113" s="31">
        <f t="shared" si="18"/>
        <v>11319</v>
      </c>
      <c r="E113" s="31">
        <f t="shared" si="18"/>
        <v>33804</v>
      </c>
      <c r="F113" s="31">
        <f t="shared" si="18"/>
        <v>675887</v>
      </c>
      <c r="G113" s="129">
        <f>SUM(G90:G112)</f>
        <v>121189</v>
      </c>
      <c r="H113" s="31">
        <f t="shared" si="18"/>
        <v>11069</v>
      </c>
      <c r="I113" s="31">
        <f t="shared" si="18"/>
        <v>11682</v>
      </c>
      <c r="J113" s="31">
        <f t="shared" si="18"/>
        <v>8655</v>
      </c>
      <c r="K113" s="32">
        <f t="shared" si="18"/>
        <v>232629</v>
      </c>
      <c r="L113" s="138">
        <f>SUM(L90:L112)</f>
        <v>106748</v>
      </c>
      <c r="M113" s="68">
        <f>SUM(C113+D113+E113+F113+H113+I113+J113+K113)</f>
        <v>1046748</v>
      </c>
      <c r="N113" s="69">
        <f t="shared" si="18"/>
        <v>1046748</v>
      </c>
      <c r="O113" s="119">
        <f t="shared" si="18"/>
        <v>263834</v>
      </c>
      <c r="P113" s="145">
        <f t="shared" ref="P113" si="19">SUM(P90:P112)</f>
        <v>43606</v>
      </c>
      <c r="Q113" s="31">
        <f t="shared" si="18"/>
        <v>24390</v>
      </c>
      <c r="R113" s="31">
        <f t="shared" si="18"/>
        <v>19932</v>
      </c>
      <c r="S113" s="32">
        <f t="shared" si="18"/>
        <v>308156</v>
      </c>
      <c r="T113" s="54">
        <f t="shared" si="18"/>
        <v>308156</v>
      </c>
      <c r="U113" s="18">
        <f t="shared" si="16"/>
        <v>1354904</v>
      </c>
    </row>
    <row r="114" spans="1:118" s="8" customFormat="1" ht="17.25" customHeight="1" thickBot="1" x14ac:dyDescent="0.45">
      <c r="A114" s="1"/>
      <c r="B114" s="2"/>
      <c r="C114" s="41"/>
      <c r="D114" s="41"/>
      <c r="E114" s="33"/>
      <c r="F114" s="33"/>
      <c r="G114" s="33"/>
      <c r="H114" s="33"/>
      <c r="I114" s="33"/>
      <c r="J114" s="35"/>
      <c r="K114" s="35"/>
      <c r="L114" s="35"/>
      <c r="M114" s="35"/>
      <c r="N114" s="35"/>
      <c r="O114" s="33"/>
      <c r="P114" s="33"/>
      <c r="Q114" s="33"/>
      <c r="R114" s="33"/>
      <c r="S114" s="33"/>
      <c r="T114" s="33"/>
      <c r="U114" s="42"/>
      <c r="V114" s="156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</row>
    <row r="115" spans="1:118" ht="163.5" thickBot="1" x14ac:dyDescent="0.45">
      <c r="A115" s="96"/>
      <c r="B115" s="89" t="s">
        <v>85</v>
      </c>
      <c r="C115" s="62" t="s">
        <v>5</v>
      </c>
      <c r="D115" s="15" t="s">
        <v>151</v>
      </c>
      <c r="E115" s="36" t="s">
        <v>152</v>
      </c>
      <c r="F115" s="36" t="s">
        <v>153</v>
      </c>
      <c r="G115" s="148" t="s">
        <v>173</v>
      </c>
      <c r="H115" s="15" t="s">
        <v>154</v>
      </c>
      <c r="I115" s="15" t="s">
        <v>40</v>
      </c>
      <c r="J115" s="15" t="s">
        <v>4</v>
      </c>
      <c r="K115" s="37" t="s">
        <v>155</v>
      </c>
      <c r="L115" s="149" t="s">
        <v>174</v>
      </c>
      <c r="M115" s="16" t="s">
        <v>156</v>
      </c>
      <c r="N115" s="112" t="s">
        <v>157</v>
      </c>
      <c r="O115" s="62" t="s">
        <v>168</v>
      </c>
      <c r="P115" s="150" t="s">
        <v>175</v>
      </c>
      <c r="Q115" s="15" t="s">
        <v>6</v>
      </c>
      <c r="R115" s="36" t="s">
        <v>7</v>
      </c>
      <c r="S115" s="153" t="s">
        <v>166</v>
      </c>
      <c r="T115" s="16" t="s">
        <v>167</v>
      </c>
      <c r="U115" s="18" t="s">
        <v>2</v>
      </c>
    </row>
    <row r="116" spans="1:118" ht="18" customHeight="1" x14ac:dyDescent="0.3">
      <c r="A116" s="101">
        <v>1</v>
      </c>
      <c r="B116" s="91" t="s">
        <v>86</v>
      </c>
      <c r="C116" s="52">
        <v>445</v>
      </c>
      <c r="D116" s="53">
        <v>0</v>
      </c>
      <c r="E116" s="53">
        <v>51</v>
      </c>
      <c r="F116" s="53">
        <v>3749</v>
      </c>
      <c r="G116" s="126">
        <v>314</v>
      </c>
      <c r="H116" s="53">
        <v>0</v>
      </c>
      <c r="I116" s="53">
        <v>0</v>
      </c>
      <c r="J116" s="53">
        <v>0</v>
      </c>
      <c r="K116" s="22">
        <v>649</v>
      </c>
      <c r="L116" s="131">
        <v>121</v>
      </c>
      <c r="M116" s="23">
        <f t="shared" ref="M116:M139" si="20">SUM(C116+D116+E116+F116+H116+I116+J116+K116)</f>
        <v>4894</v>
      </c>
      <c r="N116" s="78">
        <f>M116</f>
        <v>4894</v>
      </c>
      <c r="O116" s="72">
        <v>1798</v>
      </c>
      <c r="P116" s="147">
        <v>109</v>
      </c>
      <c r="Q116" s="61">
        <v>0</v>
      </c>
      <c r="R116" s="61">
        <v>0</v>
      </c>
      <c r="S116" s="63">
        <f t="shared" ref="S116:S139" si="21">O116+Q116+R116</f>
        <v>1798</v>
      </c>
      <c r="T116" s="66">
        <f t="shared" ref="T116:T139" si="22">S116</f>
        <v>1798</v>
      </c>
      <c r="U116" s="110">
        <f t="shared" ref="U116:U140" si="23">SUM(N116,T116)</f>
        <v>6692</v>
      </c>
      <c r="V116" s="155"/>
    </row>
    <row r="117" spans="1:118" s="11" customFormat="1" ht="18" customHeight="1" x14ac:dyDescent="0.3">
      <c r="A117" s="111">
        <v>2</v>
      </c>
      <c r="B117" s="93" t="s">
        <v>117</v>
      </c>
      <c r="C117" s="26">
        <v>427</v>
      </c>
      <c r="D117" s="27">
        <v>0</v>
      </c>
      <c r="E117" s="27">
        <v>132</v>
      </c>
      <c r="F117" s="27">
        <v>11425</v>
      </c>
      <c r="G117" s="127">
        <v>812</v>
      </c>
      <c r="H117" s="60">
        <v>0</v>
      </c>
      <c r="I117" s="27">
        <v>0</v>
      </c>
      <c r="J117" s="27">
        <v>0</v>
      </c>
      <c r="K117" s="24">
        <v>1156</v>
      </c>
      <c r="L117" s="132">
        <v>1088</v>
      </c>
      <c r="M117" s="25">
        <f t="shared" si="20"/>
        <v>13140</v>
      </c>
      <c r="N117" s="74">
        <f t="shared" ref="N117:N139" si="24">M117</f>
        <v>13140</v>
      </c>
      <c r="O117" s="26">
        <v>3464</v>
      </c>
      <c r="P117" s="143">
        <v>533</v>
      </c>
      <c r="Q117" s="27">
        <v>0</v>
      </c>
      <c r="R117" s="27">
        <v>0</v>
      </c>
      <c r="S117" s="24">
        <f t="shared" si="21"/>
        <v>3464</v>
      </c>
      <c r="T117" s="25">
        <f t="shared" si="22"/>
        <v>3464</v>
      </c>
      <c r="U117" s="58">
        <f t="shared" si="23"/>
        <v>16604</v>
      </c>
      <c r="V117" s="15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</row>
    <row r="118" spans="1:118" s="11" customFormat="1" ht="18" customHeight="1" x14ac:dyDescent="0.3">
      <c r="A118" s="111">
        <v>3</v>
      </c>
      <c r="B118" s="93" t="s">
        <v>141</v>
      </c>
      <c r="C118" s="26">
        <v>0</v>
      </c>
      <c r="D118" s="27">
        <v>0</v>
      </c>
      <c r="E118" s="27">
        <v>0</v>
      </c>
      <c r="F118" s="27">
        <v>0</v>
      </c>
      <c r="G118" s="127"/>
      <c r="H118" s="60">
        <v>0</v>
      </c>
      <c r="I118" s="27">
        <v>0</v>
      </c>
      <c r="J118" s="27">
        <v>0</v>
      </c>
      <c r="K118" s="24">
        <v>75</v>
      </c>
      <c r="L118" s="132"/>
      <c r="M118" s="25">
        <f t="shared" si="20"/>
        <v>75</v>
      </c>
      <c r="N118" s="74">
        <f t="shared" si="24"/>
        <v>75</v>
      </c>
      <c r="O118" s="26">
        <v>200</v>
      </c>
      <c r="P118" s="143"/>
      <c r="Q118" s="27">
        <v>0</v>
      </c>
      <c r="R118" s="27">
        <v>0</v>
      </c>
      <c r="S118" s="24">
        <f t="shared" si="21"/>
        <v>200</v>
      </c>
      <c r="T118" s="25">
        <f t="shared" si="22"/>
        <v>200</v>
      </c>
      <c r="U118" s="58">
        <f t="shared" si="23"/>
        <v>275</v>
      </c>
      <c r="V118" s="15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</row>
    <row r="119" spans="1:118" ht="18" customHeight="1" x14ac:dyDescent="0.3">
      <c r="A119" s="111">
        <v>4</v>
      </c>
      <c r="B119" s="93" t="s">
        <v>116</v>
      </c>
      <c r="C119" s="26">
        <v>47</v>
      </c>
      <c r="D119" s="27">
        <v>0</v>
      </c>
      <c r="E119" s="27">
        <v>0</v>
      </c>
      <c r="F119" s="27">
        <v>4634</v>
      </c>
      <c r="G119" s="127">
        <v>798</v>
      </c>
      <c r="H119" s="60">
        <v>0</v>
      </c>
      <c r="I119" s="27">
        <v>0</v>
      </c>
      <c r="J119" s="27">
        <v>0</v>
      </c>
      <c r="K119" s="24">
        <v>1116</v>
      </c>
      <c r="L119" s="132">
        <v>1089</v>
      </c>
      <c r="M119" s="25">
        <f t="shared" si="20"/>
        <v>5797</v>
      </c>
      <c r="N119" s="74">
        <f t="shared" si="24"/>
        <v>5797</v>
      </c>
      <c r="O119" s="26">
        <v>710</v>
      </c>
      <c r="P119" s="143">
        <v>573</v>
      </c>
      <c r="Q119" s="27">
        <v>114</v>
      </c>
      <c r="R119" s="27">
        <v>0</v>
      </c>
      <c r="S119" s="24">
        <f t="shared" si="21"/>
        <v>824</v>
      </c>
      <c r="T119" s="25">
        <f t="shared" si="22"/>
        <v>824</v>
      </c>
      <c r="U119" s="115">
        <f t="shared" si="23"/>
        <v>6621</v>
      </c>
      <c r="V119" s="155"/>
    </row>
    <row r="120" spans="1:118" ht="18" customHeight="1" x14ac:dyDescent="0.3">
      <c r="A120" s="111">
        <v>5</v>
      </c>
      <c r="B120" s="93" t="s">
        <v>113</v>
      </c>
      <c r="C120" s="26">
        <v>218</v>
      </c>
      <c r="D120" s="27">
        <v>0</v>
      </c>
      <c r="E120" s="27">
        <v>124</v>
      </c>
      <c r="F120" s="27">
        <v>11350</v>
      </c>
      <c r="G120" s="127">
        <v>811</v>
      </c>
      <c r="H120" s="60">
        <v>0</v>
      </c>
      <c r="I120" s="27">
        <v>0</v>
      </c>
      <c r="J120" s="27">
        <v>0</v>
      </c>
      <c r="K120" s="24">
        <v>1215</v>
      </c>
      <c r="L120" s="132">
        <v>1120</v>
      </c>
      <c r="M120" s="25">
        <f t="shared" si="20"/>
        <v>12907</v>
      </c>
      <c r="N120" s="74">
        <f t="shared" si="24"/>
        <v>12907</v>
      </c>
      <c r="O120" s="26">
        <v>3996</v>
      </c>
      <c r="P120" s="143">
        <v>708</v>
      </c>
      <c r="Q120" s="27">
        <v>114</v>
      </c>
      <c r="R120" s="27">
        <v>0</v>
      </c>
      <c r="S120" s="24">
        <f t="shared" si="21"/>
        <v>4110</v>
      </c>
      <c r="T120" s="25">
        <f t="shared" si="22"/>
        <v>4110</v>
      </c>
      <c r="U120" s="115">
        <f t="shared" si="23"/>
        <v>17017</v>
      </c>
      <c r="V120" s="155"/>
    </row>
    <row r="121" spans="1:118" ht="18" customHeight="1" x14ac:dyDescent="0.3">
      <c r="A121" s="111">
        <v>6</v>
      </c>
      <c r="B121" s="93" t="s">
        <v>127</v>
      </c>
      <c r="C121" s="26">
        <v>60</v>
      </c>
      <c r="D121" s="27">
        <v>0</v>
      </c>
      <c r="E121" s="27">
        <v>0</v>
      </c>
      <c r="F121" s="27">
        <v>0</v>
      </c>
      <c r="G121" s="127"/>
      <c r="H121" s="27">
        <v>0</v>
      </c>
      <c r="I121" s="27">
        <v>0</v>
      </c>
      <c r="J121" s="27">
        <v>0</v>
      </c>
      <c r="K121" s="24">
        <v>51</v>
      </c>
      <c r="L121" s="132">
        <v>29</v>
      </c>
      <c r="M121" s="25">
        <f t="shared" si="20"/>
        <v>111</v>
      </c>
      <c r="N121" s="74">
        <f t="shared" si="24"/>
        <v>111</v>
      </c>
      <c r="O121" s="26">
        <v>212</v>
      </c>
      <c r="P121" s="143">
        <v>188</v>
      </c>
      <c r="Q121" s="27">
        <v>54</v>
      </c>
      <c r="R121" s="27">
        <v>0</v>
      </c>
      <c r="S121" s="24">
        <f t="shared" si="21"/>
        <v>266</v>
      </c>
      <c r="T121" s="25">
        <f t="shared" si="22"/>
        <v>266</v>
      </c>
      <c r="U121" s="115">
        <f t="shared" si="23"/>
        <v>377</v>
      </c>
      <c r="V121" s="155"/>
    </row>
    <row r="122" spans="1:118" customFormat="1" ht="21" x14ac:dyDescent="0.3">
      <c r="A122" s="111">
        <v>7</v>
      </c>
      <c r="B122" s="93" t="s">
        <v>138</v>
      </c>
      <c r="C122" s="26">
        <v>0</v>
      </c>
      <c r="D122" s="27">
        <v>0</v>
      </c>
      <c r="E122" s="27">
        <v>0</v>
      </c>
      <c r="F122" s="27">
        <v>7234</v>
      </c>
      <c r="G122" s="127"/>
      <c r="H122" s="27">
        <v>0</v>
      </c>
      <c r="I122" s="27">
        <v>0</v>
      </c>
      <c r="J122" s="27">
        <v>0</v>
      </c>
      <c r="K122" s="24">
        <v>0</v>
      </c>
      <c r="L122" s="132"/>
      <c r="M122" s="25">
        <f t="shared" si="20"/>
        <v>7234</v>
      </c>
      <c r="N122" s="74">
        <f t="shared" si="24"/>
        <v>7234</v>
      </c>
      <c r="O122" s="26">
        <v>3248</v>
      </c>
      <c r="P122" s="143">
        <v>464</v>
      </c>
      <c r="Q122" s="27">
        <v>0</v>
      </c>
      <c r="R122" s="27">
        <v>0</v>
      </c>
      <c r="S122" s="38">
        <f t="shared" si="21"/>
        <v>3248</v>
      </c>
      <c r="T122" s="25">
        <f t="shared" si="22"/>
        <v>3248</v>
      </c>
      <c r="U122" s="115">
        <f t="shared" si="23"/>
        <v>10482</v>
      </c>
      <c r="V122" s="155"/>
    </row>
    <row r="123" spans="1:118" ht="18" customHeight="1" x14ac:dyDescent="0.3">
      <c r="A123" s="111">
        <v>8</v>
      </c>
      <c r="B123" s="93" t="s">
        <v>142</v>
      </c>
      <c r="C123" s="26">
        <v>2524</v>
      </c>
      <c r="D123" s="27">
        <v>0</v>
      </c>
      <c r="E123" s="27">
        <v>144</v>
      </c>
      <c r="F123" s="27">
        <v>15851</v>
      </c>
      <c r="G123" s="127">
        <v>802</v>
      </c>
      <c r="H123" s="27">
        <v>0</v>
      </c>
      <c r="I123" s="27">
        <v>0</v>
      </c>
      <c r="J123" s="27">
        <v>0</v>
      </c>
      <c r="K123" s="24">
        <v>1211</v>
      </c>
      <c r="L123" s="132">
        <v>1172</v>
      </c>
      <c r="M123" s="25">
        <f t="shared" si="20"/>
        <v>19730</v>
      </c>
      <c r="N123" s="74">
        <f t="shared" si="24"/>
        <v>19730</v>
      </c>
      <c r="O123" s="26">
        <v>12662</v>
      </c>
      <c r="P123" s="143">
        <v>548</v>
      </c>
      <c r="Q123" s="27">
        <v>132</v>
      </c>
      <c r="R123" s="27">
        <v>0</v>
      </c>
      <c r="S123" s="24">
        <f t="shared" si="21"/>
        <v>12794</v>
      </c>
      <c r="T123" s="25">
        <f t="shared" si="22"/>
        <v>12794</v>
      </c>
      <c r="U123" s="115">
        <f t="shared" si="23"/>
        <v>32524</v>
      </c>
      <c r="V123" s="155"/>
    </row>
    <row r="124" spans="1:118" ht="18" customHeight="1" x14ac:dyDescent="0.3">
      <c r="A124" s="111">
        <v>9</v>
      </c>
      <c r="B124" s="93" t="s">
        <v>87</v>
      </c>
      <c r="C124" s="26">
        <v>121</v>
      </c>
      <c r="D124" s="27">
        <v>0</v>
      </c>
      <c r="E124" s="27">
        <v>42</v>
      </c>
      <c r="F124" s="27">
        <v>1378</v>
      </c>
      <c r="G124" s="127">
        <v>172</v>
      </c>
      <c r="H124" s="60">
        <v>0</v>
      </c>
      <c r="I124" s="27">
        <v>0</v>
      </c>
      <c r="J124" s="27">
        <v>108</v>
      </c>
      <c r="K124" s="24">
        <v>157</v>
      </c>
      <c r="L124" s="132">
        <v>87</v>
      </c>
      <c r="M124" s="25">
        <f t="shared" si="20"/>
        <v>1806</v>
      </c>
      <c r="N124" s="74">
        <f t="shared" si="24"/>
        <v>1806</v>
      </c>
      <c r="O124" s="26">
        <v>598</v>
      </c>
      <c r="P124" s="143">
        <v>55</v>
      </c>
      <c r="Q124" s="27">
        <v>0</v>
      </c>
      <c r="R124" s="27">
        <v>0</v>
      </c>
      <c r="S124" s="24">
        <f t="shared" si="21"/>
        <v>598</v>
      </c>
      <c r="T124" s="25">
        <f t="shared" si="22"/>
        <v>598</v>
      </c>
      <c r="U124" s="115">
        <f t="shared" si="23"/>
        <v>2404</v>
      </c>
      <c r="V124" s="155"/>
    </row>
    <row r="125" spans="1:118" ht="18" customHeight="1" x14ac:dyDescent="0.3">
      <c r="A125" s="111">
        <v>10</v>
      </c>
      <c r="B125" s="93" t="s">
        <v>114</v>
      </c>
      <c r="C125" s="26">
        <v>2574</v>
      </c>
      <c r="D125" s="27">
        <v>0</v>
      </c>
      <c r="E125" s="27">
        <v>141</v>
      </c>
      <c r="F125" s="27">
        <v>29544</v>
      </c>
      <c r="G125" s="127">
        <v>833</v>
      </c>
      <c r="H125" s="27">
        <v>0</v>
      </c>
      <c r="I125" s="27">
        <v>0</v>
      </c>
      <c r="J125" s="27">
        <v>0</v>
      </c>
      <c r="K125" s="24">
        <v>1235</v>
      </c>
      <c r="L125" s="132">
        <v>1188</v>
      </c>
      <c r="M125" s="25">
        <f t="shared" si="20"/>
        <v>33494</v>
      </c>
      <c r="N125" s="74">
        <f t="shared" si="24"/>
        <v>33494</v>
      </c>
      <c r="O125" s="26">
        <v>12646</v>
      </c>
      <c r="P125" s="143">
        <v>543</v>
      </c>
      <c r="Q125" s="27">
        <v>134</v>
      </c>
      <c r="R125" s="27">
        <v>0</v>
      </c>
      <c r="S125" s="24">
        <f t="shared" si="21"/>
        <v>12780</v>
      </c>
      <c r="T125" s="25">
        <f t="shared" si="22"/>
        <v>12780</v>
      </c>
      <c r="U125" s="115">
        <f t="shared" si="23"/>
        <v>46274</v>
      </c>
      <c r="V125" s="155"/>
    </row>
    <row r="126" spans="1:118" ht="21" customHeight="1" x14ac:dyDescent="0.3">
      <c r="A126" s="111">
        <v>11</v>
      </c>
      <c r="B126" s="93" t="s">
        <v>52</v>
      </c>
      <c r="C126" s="26">
        <v>291</v>
      </c>
      <c r="D126" s="27">
        <v>132</v>
      </c>
      <c r="E126" s="27">
        <v>121</v>
      </c>
      <c r="F126" s="27">
        <v>1332</v>
      </c>
      <c r="G126" s="127">
        <v>301</v>
      </c>
      <c r="H126" s="27">
        <v>69</v>
      </c>
      <c r="I126" s="27">
        <v>33</v>
      </c>
      <c r="J126" s="27">
        <v>22</v>
      </c>
      <c r="K126" s="24">
        <v>2113</v>
      </c>
      <c r="L126" s="132">
        <v>767</v>
      </c>
      <c r="M126" s="25">
        <f t="shared" si="20"/>
        <v>4113</v>
      </c>
      <c r="N126" s="74">
        <f t="shared" si="24"/>
        <v>4113</v>
      </c>
      <c r="O126" s="26">
        <v>590</v>
      </c>
      <c r="P126" s="143">
        <v>141</v>
      </c>
      <c r="Q126" s="27">
        <v>150</v>
      </c>
      <c r="R126" s="27">
        <v>74</v>
      </c>
      <c r="S126" s="24">
        <f t="shared" si="21"/>
        <v>814</v>
      </c>
      <c r="T126" s="25">
        <f t="shared" si="22"/>
        <v>814</v>
      </c>
      <c r="U126" s="115">
        <f t="shared" si="23"/>
        <v>4927</v>
      </c>
      <c r="V126" s="155"/>
    </row>
    <row r="127" spans="1:118" ht="21" customHeight="1" x14ac:dyDescent="0.3">
      <c r="A127" s="111">
        <v>12</v>
      </c>
      <c r="B127" s="93" t="s">
        <v>143</v>
      </c>
      <c r="C127" s="26">
        <v>31</v>
      </c>
      <c r="D127" s="27">
        <v>0</v>
      </c>
      <c r="E127" s="27">
        <v>111</v>
      </c>
      <c r="F127" s="27">
        <v>5657</v>
      </c>
      <c r="G127" s="127">
        <v>789</v>
      </c>
      <c r="H127" s="27">
        <v>0</v>
      </c>
      <c r="I127" s="27">
        <v>0</v>
      </c>
      <c r="J127" s="27">
        <v>0</v>
      </c>
      <c r="K127" s="24">
        <v>1142</v>
      </c>
      <c r="L127" s="132">
        <v>1100</v>
      </c>
      <c r="M127" s="25">
        <f t="shared" si="20"/>
        <v>6941</v>
      </c>
      <c r="N127" s="74">
        <f t="shared" si="24"/>
        <v>6941</v>
      </c>
      <c r="O127" s="26">
        <v>472</v>
      </c>
      <c r="P127" s="143">
        <v>48</v>
      </c>
      <c r="Q127" s="27">
        <v>48</v>
      </c>
      <c r="R127" s="27">
        <v>0</v>
      </c>
      <c r="S127" s="24">
        <f t="shared" si="21"/>
        <v>520</v>
      </c>
      <c r="T127" s="25">
        <f t="shared" si="22"/>
        <v>520</v>
      </c>
      <c r="U127" s="115">
        <f t="shared" si="23"/>
        <v>7461</v>
      </c>
      <c r="V127" s="155"/>
    </row>
    <row r="128" spans="1:118" customFormat="1" ht="21" x14ac:dyDescent="0.3">
      <c r="A128" s="111">
        <v>13</v>
      </c>
      <c r="B128" s="93" t="s">
        <v>164</v>
      </c>
      <c r="C128" s="26">
        <v>0</v>
      </c>
      <c r="D128" s="27">
        <v>0</v>
      </c>
      <c r="E128" s="27">
        <v>0</v>
      </c>
      <c r="F128" s="27">
        <v>19138</v>
      </c>
      <c r="G128" s="127"/>
      <c r="H128" s="27">
        <v>0</v>
      </c>
      <c r="I128" s="27">
        <v>0</v>
      </c>
      <c r="J128" s="27">
        <v>0</v>
      </c>
      <c r="K128" s="24">
        <v>0</v>
      </c>
      <c r="L128" s="132"/>
      <c r="M128" s="25">
        <f t="shared" si="20"/>
        <v>19138</v>
      </c>
      <c r="N128" s="74">
        <f t="shared" si="24"/>
        <v>19138</v>
      </c>
      <c r="O128" s="26">
        <v>4164</v>
      </c>
      <c r="P128" s="143">
        <v>200</v>
      </c>
      <c r="Q128" s="27">
        <v>0</v>
      </c>
      <c r="R128" s="27">
        <v>0</v>
      </c>
      <c r="S128" s="38">
        <f t="shared" si="21"/>
        <v>4164</v>
      </c>
      <c r="T128" s="25">
        <f t="shared" si="22"/>
        <v>4164</v>
      </c>
      <c r="U128" s="115">
        <f t="shared" si="23"/>
        <v>23302</v>
      </c>
      <c r="V128" s="155"/>
    </row>
    <row r="129" spans="1:22" ht="18" customHeight="1" x14ac:dyDescent="0.3">
      <c r="A129" s="111">
        <v>14</v>
      </c>
      <c r="B129" s="93" t="s">
        <v>88</v>
      </c>
      <c r="C129" s="26">
        <v>93</v>
      </c>
      <c r="D129" s="27">
        <v>0</v>
      </c>
      <c r="E129" s="27">
        <v>23</v>
      </c>
      <c r="F129" s="27">
        <v>509</v>
      </c>
      <c r="G129" s="127">
        <v>103</v>
      </c>
      <c r="H129" s="27">
        <v>0</v>
      </c>
      <c r="I129" s="27">
        <v>0</v>
      </c>
      <c r="J129" s="27">
        <v>51</v>
      </c>
      <c r="K129" s="24">
        <v>256</v>
      </c>
      <c r="L129" s="132">
        <v>75</v>
      </c>
      <c r="M129" s="25">
        <f t="shared" si="20"/>
        <v>932</v>
      </c>
      <c r="N129" s="74">
        <f t="shared" si="24"/>
        <v>932</v>
      </c>
      <c r="O129" s="26">
        <v>124</v>
      </c>
      <c r="P129" s="143">
        <v>27</v>
      </c>
      <c r="Q129" s="27">
        <v>0</v>
      </c>
      <c r="R129" s="27">
        <v>0</v>
      </c>
      <c r="S129" s="24">
        <f t="shared" si="21"/>
        <v>124</v>
      </c>
      <c r="T129" s="25">
        <f t="shared" si="22"/>
        <v>124</v>
      </c>
      <c r="U129" s="115">
        <f t="shared" si="23"/>
        <v>1056</v>
      </c>
      <c r="V129" s="155"/>
    </row>
    <row r="130" spans="1:22" ht="21" customHeight="1" x14ac:dyDescent="0.3">
      <c r="A130" s="111">
        <v>15</v>
      </c>
      <c r="B130" s="93" t="s">
        <v>89</v>
      </c>
      <c r="C130" s="77">
        <v>71</v>
      </c>
      <c r="D130" s="27">
        <v>0</v>
      </c>
      <c r="E130" s="27">
        <v>18</v>
      </c>
      <c r="F130" s="27">
        <v>612</v>
      </c>
      <c r="G130" s="127">
        <v>133</v>
      </c>
      <c r="H130" s="60">
        <v>0</v>
      </c>
      <c r="I130" s="27">
        <v>0</v>
      </c>
      <c r="J130" s="27">
        <v>67</v>
      </c>
      <c r="K130" s="24">
        <v>187</v>
      </c>
      <c r="L130" s="132">
        <v>50</v>
      </c>
      <c r="M130" s="25">
        <f t="shared" si="20"/>
        <v>955</v>
      </c>
      <c r="N130" s="74">
        <f t="shared" si="24"/>
        <v>955</v>
      </c>
      <c r="O130" s="26">
        <v>230</v>
      </c>
      <c r="P130" s="143">
        <v>34</v>
      </c>
      <c r="Q130" s="27">
        <v>0</v>
      </c>
      <c r="R130" s="27">
        <v>0</v>
      </c>
      <c r="S130" s="24">
        <f t="shared" si="21"/>
        <v>230</v>
      </c>
      <c r="T130" s="25">
        <f t="shared" si="22"/>
        <v>230</v>
      </c>
      <c r="U130" s="115">
        <f t="shared" si="23"/>
        <v>1185</v>
      </c>
      <c r="V130" s="155"/>
    </row>
    <row r="131" spans="1:22" ht="18" customHeight="1" x14ac:dyDescent="0.3">
      <c r="A131" s="111">
        <v>16</v>
      </c>
      <c r="B131" s="93" t="s">
        <v>90</v>
      </c>
      <c r="C131" s="26">
        <v>0</v>
      </c>
      <c r="D131" s="27">
        <v>0</v>
      </c>
      <c r="E131" s="27">
        <v>0</v>
      </c>
      <c r="F131" s="27">
        <v>3</v>
      </c>
      <c r="G131" s="127"/>
      <c r="H131" s="27">
        <v>0</v>
      </c>
      <c r="I131" s="27">
        <v>0</v>
      </c>
      <c r="J131" s="27">
        <v>0</v>
      </c>
      <c r="K131" s="24">
        <v>20</v>
      </c>
      <c r="L131" s="132"/>
      <c r="M131" s="25">
        <f t="shared" si="20"/>
        <v>23</v>
      </c>
      <c r="N131" s="74">
        <f t="shared" si="24"/>
        <v>23</v>
      </c>
      <c r="O131" s="26">
        <v>100</v>
      </c>
      <c r="P131" s="143"/>
      <c r="Q131" s="27">
        <v>0</v>
      </c>
      <c r="R131" s="27">
        <v>0</v>
      </c>
      <c r="S131" s="24">
        <f t="shared" si="21"/>
        <v>100</v>
      </c>
      <c r="T131" s="25">
        <f t="shared" si="22"/>
        <v>100</v>
      </c>
      <c r="U131" s="115">
        <f t="shared" si="23"/>
        <v>123</v>
      </c>
      <c r="V131" s="155"/>
    </row>
    <row r="132" spans="1:22" ht="18" customHeight="1" x14ac:dyDescent="0.3">
      <c r="A132" s="111">
        <v>17</v>
      </c>
      <c r="B132" s="93" t="s">
        <v>91</v>
      </c>
      <c r="C132" s="77">
        <v>231</v>
      </c>
      <c r="D132" s="51">
        <v>0</v>
      </c>
      <c r="E132" s="27">
        <v>0</v>
      </c>
      <c r="F132" s="27">
        <v>2775</v>
      </c>
      <c r="G132" s="127">
        <v>112</v>
      </c>
      <c r="H132" s="27">
        <v>0</v>
      </c>
      <c r="I132" s="27">
        <v>0</v>
      </c>
      <c r="J132" s="27">
        <v>0</v>
      </c>
      <c r="K132" s="24">
        <v>322</v>
      </c>
      <c r="L132" s="132">
        <v>210</v>
      </c>
      <c r="M132" s="25">
        <f t="shared" si="20"/>
        <v>3328</v>
      </c>
      <c r="N132" s="74">
        <f t="shared" si="24"/>
        <v>3328</v>
      </c>
      <c r="O132" s="26">
        <v>704</v>
      </c>
      <c r="P132" s="143">
        <v>36</v>
      </c>
      <c r="Q132" s="27">
        <v>0</v>
      </c>
      <c r="R132" s="27">
        <v>0</v>
      </c>
      <c r="S132" s="24">
        <f t="shared" si="21"/>
        <v>704</v>
      </c>
      <c r="T132" s="25">
        <f t="shared" si="22"/>
        <v>704</v>
      </c>
      <c r="U132" s="115">
        <f t="shared" si="23"/>
        <v>4032</v>
      </c>
      <c r="V132" s="155"/>
    </row>
    <row r="133" spans="1:22" ht="18" customHeight="1" x14ac:dyDescent="0.3">
      <c r="A133" s="111">
        <v>18</v>
      </c>
      <c r="B133" s="93" t="s">
        <v>115</v>
      </c>
      <c r="C133" s="26">
        <v>773</v>
      </c>
      <c r="D133" s="27">
        <v>0</v>
      </c>
      <c r="E133" s="27">
        <v>93</v>
      </c>
      <c r="F133" s="27">
        <v>20109</v>
      </c>
      <c r="G133" s="127">
        <v>765</v>
      </c>
      <c r="H133" s="27">
        <v>0</v>
      </c>
      <c r="I133" s="27">
        <v>0</v>
      </c>
      <c r="J133" s="27">
        <v>0</v>
      </c>
      <c r="K133" s="24">
        <v>148</v>
      </c>
      <c r="L133" s="132">
        <v>10</v>
      </c>
      <c r="M133" s="25">
        <f t="shared" si="20"/>
        <v>21123</v>
      </c>
      <c r="N133" s="74">
        <f t="shared" si="24"/>
        <v>21123</v>
      </c>
      <c r="O133" s="26">
        <v>6924</v>
      </c>
      <c r="P133" s="143">
        <v>521</v>
      </c>
      <c r="Q133" s="27">
        <v>126</v>
      </c>
      <c r="R133" s="27">
        <v>0</v>
      </c>
      <c r="S133" s="24">
        <f t="shared" si="21"/>
        <v>7050</v>
      </c>
      <c r="T133" s="25">
        <f t="shared" si="22"/>
        <v>7050</v>
      </c>
      <c r="U133" s="115">
        <f t="shared" si="23"/>
        <v>28173</v>
      </c>
      <c r="V133" s="155"/>
    </row>
    <row r="134" spans="1:22" ht="21" customHeight="1" x14ac:dyDescent="0.3">
      <c r="A134" s="111">
        <v>19</v>
      </c>
      <c r="B134" s="93" t="s">
        <v>92</v>
      </c>
      <c r="C134" s="26">
        <v>2519</v>
      </c>
      <c r="D134" s="27">
        <v>0</v>
      </c>
      <c r="E134" s="27">
        <v>146</v>
      </c>
      <c r="F134" s="27">
        <v>25701</v>
      </c>
      <c r="G134" s="127">
        <v>809</v>
      </c>
      <c r="H134" s="27">
        <v>0</v>
      </c>
      <c r="I134" s="27">
        <v>0</v>
      </c>
      <c r="J134" s="27">
        <v>0</v>
      </c>
      <c r="K134" s="24">
        <v>1230</v>
      </c>
      <c r="L134" s="132">
        <v>1188</v>
      </c>
      <c r="M134" s="25">
        <f t="shared" si="20"/>
        <v>29596</v>
      </c>
      <c r="N134" s="74">
        <f t="shared" si="24"/>
        <v>29596</v>
      </c>
      <c r="O134" s="26">
        <v>12522</v>
      </c>
      <c r="P134" s="143">
        <v>545</v>
      </c>
      <c r="Q134" s="27">
        <v>130</v>
      </c>
      <c r="R134" s="27">
        <v>0</v>
      </c>
      <c r="S134" s="24">
        <f t="shared" si="21"/>
        <v>12652</v>
      </c>
      <c r="T134" s="25">
        <f t="shared" si="22"/>
        <v>12652</v>
      </c>
      <c r="U134" s="115">
        <f t="shared" si="23"/>
        <v>42248</v>
      </c>
      <c r="V134" s="155"/>
    </row>
    <row r="135" spans="1:22" ht="21" customHeight="1" x14ac:dyDescent="0.3">
      <c r="A135" s="111">
        <v>20</v>
      </c>
      <c r="B135" s="93" t="s">
        <v>144</v>
      </c>
      <c r="C135" s="26">
        <v>0</v>
      </c>
      <c r="D135" s="27">
        <v>0</v>
      </c>
      <c r="E135" s="27">
        <v>0</v>
      </c>
      <c r="F135" s="27">
        <v>372</v>
      </c>
      <c r="G135" s="127"/>
      <c r="H135" s="27">
        <v>0</v>
      </c>
      <c r="I135" s="27">
        <v>0</v>
      </c>
      <c r="J135" s="27">
        <v>0</v>
      </c>
      <c r="K135" s="24">
        <v>0</v>
      </c>
      <c r="L135" s="132"/>
      <c r="M135" s="25">
        <f t="shared" si="20"/>
        <v>372</v>
      </c>
      <c r="N135" s="74">
        <f t="shared" si="24"/>
        <v>372</v>
      </c>
      <c r="O135" s="26">
        <v>100</v>
      </c>
      <c r="P135" s="143"/>
      <c r="Q135" s="27">
        <v>0</v>
      </c>
      <c r="R135" s="27">
        <v>0</v>
      </c>
      <c r="S135" s="24">
        <f t="shared" si="21"/>
        <v>100</v>
      </c>
      <c r="T135" s="25">
        <f t="shared" si="22"/>
        <v>100</v>
      </c>
      <c r="U135" s="115">
        <f t="shared" si="23"/>
        <v>472</v>
      </c>
      <c r="V135" s="155"/>
    </row>
    <row r="136" spans="1:22" customFormat="1" ht="21" x14ac:dyDescent="0.3">
      <c r="A136" s="111">
        <v>21</v>
      </c>
      <c r="B136" s="93" t="s">
        <v>145</v>
      </c>
      <c r="C136" s="26">
        <v>13</v>
      </c>
      <c r="D136" s="27">
        <v>0</v>
      </c>
      <c r="E136" s="27">
        <v>0</v>
      </c>
      <c r="F136" s="27">
        <v>0</v>
      </c>
      <c r="G136" s="127"/>
      <c r="H136" s="27">
        <v>0</v>
      </c>
      <c r="I136" s="27">
        <v>0</v>
      </c>
      <c r="J136" s="27">
        <v>0</v>
      </c>
      <c r="K136" s="24">
        <v>88</v>
      </c>
      <c r="L136" s="132">
        <v>79</v>
      </c>
      <c r="M136" s="25">
        <f t="shared" si="20"/>
        <v>101</v>
      </c>
      <c r="N136" s="74">
        <f t="shared" si="24"/>
        <v>101</v>
      </c>
      <c r="O136" s="26">
        <v>150</v>
      </c>
      <c r="P136" s="143">
        <v>10</v>
      </c>
      <c r="Q136" s="27">
        <v>0</v>
      </c>
      <c r="R136" s="27">
        <v>0</v>
      </c>
      <c r="S136" s="38">
        <f t="shared" si="21"/>
        <v>150</v>
      </c>
      <c r="T136" s="25">
        <f t="shared" si="22"/>
        <v>150</v>
      </c>
      <c r="U136" s="115">
        <f t="shared" si="23"/>
        <v>251</v>
      </c>
      <c r="V136" s="155"/>
    </row>
    <row r="137" spans="1:22" customFormat="1" ht="21" x14ac:dyDescent="0.3">
      <c r="A137" s="111">
        <v>22</v>
      </c>
      <c r="B137" s="93" t="s">
        <v>146</v>
      </c>
      <c r="C137" s="26">
        <v>0</v>
      </c>
      <c r="D137" s="27">
        <v>0</v>
      </c>
      <c r="E137" s="27">
        <v>0</v>
      </c>
      <c r="F137" s="27">
        <v>0</v>
      </c>
      <c r="G137" s="127"/>
      <c r="H137" s="27">
        <v>0</v>
      </c>
      <c r="I137" s="27">
        <v>0</v>
      </c>
      <c r="J137" s="27">
        <v>0</v>
      </c>
      <c r="K137" s="24">
        <v>27</v>
      </c>
      <c r="L137" s="132">
        <v>8</v>
      </c>
      <c r="M137" s="25">
        <f t="shared" si="20"/>
        <v>27</v>
      </c>
      <c r="N137" s="74">
        <f t="shared" si="24"/>
        <v>27</v>
      </c>
      <c r="O137" s="26">
        <v>150</v>
      </c>
      <c r="P137" s="143">
        <v>10</v>
      </c>
      <c r="Q137" s="27">
        <v>0</v>
      </c>
      <c r="R137" s="27">
        <v>0</v>
      </c>
      <c r="S137" s="38">
        <f t="shared" si="21"/>
        <v>150</v>
      </c>
      <c r="T137" s="25">
        <f t="shared" si="22"/>
        <v>150</v>
      </c>
      <c r="U137" s="115">
        <f t="shared" si="23"/>
        <v>177</v>
      </c>
      <c r="V137" s="155"/>
    </row>
    <row r="138" spans="1:22" ht="18" customHeight="1" x14ac:dyDescent="0.3">
      <c r="A138" s="111">
        <v>23</v>
      </c>
      <c r="B138" s="93" t="s">
        <v>93</v>
      </c>
      <c r="C138" s="26">
        <v>0</v>
      </c>
      <c r="D138" s="27">
        <v>0</v>
      </c>
      <c r="E138" s="27">
        <v>0</v>
      </c>
      <c r="F138" s="27">
        <v>0</v>
      </c>
      <c r="G138" s="127"/>
      <c r="H138" s="27">
        <v>0</v>
      </c>
      <c r="I138" s="27">
        <v>0</v>
      </c>
      <c r="J138" s="27">
        <v>0</v>
      </c>
      <c r="K138" s="24">
        <v>47</v>
      </c>
      <c r="L138" s="132"/>
      <c r="M138" s="25">
        <f t="shared" si="20"/>
        <v>47</v>
      </c>
      <c r="N138" s="74">
        <f t="shared" si="24"/>
        <v>47</v>
      </c>
      <c r="O138" s="26">
        <v>192</v>
      </c>
      <c r="P138" s="143">
        <v>23</v>
      </c>
      <c r="Q138" s="27">
        <v>0</v>
      </c>
      <c r="R138" s="27">
        <v>0</v>
      </c>
      <c r="S138" s="24">
        <f t="shared" si="21"/>
        <v>192</v>
      </c>
      <c r="T138" s="25">
        <f t="shared" si="22"/>
        <v>192</v>
      </c>
      <c r="U138" s="115">
        <f t="shared" si="23"/>
        <v>239</v>
      </c>
      <c r="V138" s="155"/>
    </row>
    <row r="139" spans="1:22" ht="21.75" thickBot="1" x14ac:dyDescent="0.35">
      <c r="A139" s="111">
        <v>24</v>
      </c>
      <c r="B139" s="100" t="s">
        <v>94</v>
      </c>
      <c r="C139" s="39">
        <v>0</v>
      </c>
      <c r="D139" s="40">
        <v>0</v>
      </c>
      <c r="E139" s="40">
        <v>0</v>
      </c>
      <c r="F139" s="40">
        <v>69</v>
      </c>
      <c r="G139" s="128"/>
      <c r="H139" s="40">
        <v>0</v>
      </c>
      <c r="I139" s="40">
        <v>0</v>
      </c>
      <c r="J139" s="40">
        <v>0</v>
      </c>
      <c r="K139" s="28">
        <v>225</v>
      </c>
      <c r="L139" s="133">
        <v>50</v>
      </c>
      <c r="M139" s="29">
        <f t="shared" si="20"/>
        <v>294</v>
      </c>
      <c r="N139" s="79">
        <f t="shared" si="24"/>
        <v>294</v>
      </c>
      <c r="O139" s="39">
        <v>1540</v>
      </c>
      <c r="P139" s="144">
        <v>396</v>
      </c>
      <c r="Q139" s="40">
        <v>0</v>
      </c>
      <c r="R139" s="40">
        <v>0</v>
      </c>
      <c r="S139" s="28">
        <f t="shared" si="21"/>
        <v>1540</v>
      </c>
      <c r="T139" s="29">
        <f t="shared" si="22"/>
        <v>1540</v>
      </c>
      <c r="U139" s="116">
        <f t="shared" si="23"/>
        <v>1834</v>
      </c>
      <c r="V139" s="155"/>
    </row>
    <row r="140" spans="1:22" ht="27" thickBot="1" x14ac:dyDescent="0.45">
      <c r="A140" s="96"/>
      <c r="B140" s="99" t="s">
        <v>95</v>
      </c>
      <c r="C140" s="30">
        <f t="shared" ref="C140:T140" si="25">SUM(C116:C139)</f>
        <v>10438</v>
      </c>
      <c r="D140" s="31">
        <f t="shared" si="25"/>
        <v>132</v>
      </c>
      <c r="E140" s="31">
        <f t="shared" si="25"/>
        <v>1146</v>
      </c>
      <c r="F140" s="31">
        <f t="shared" si="25"/>
        <v>161442</v>
      </c>
      <c r="G140" s="129">
        <f>SUM(G116:G139)</f>
        <v>7554</v>
      </c>
      <c r="H140" s="31">
        <f t="shared" si="25"/>
        <v>69</v>
      </c>
      <c r="I140" s="31">
        <f t="shared" si="25"/>
        <v>33</v>
      </c>
      <c r="J140" s="31">
        <f t="shared" si="25"/>
        <v>248</v>
      </c>
      <c r="K140" s="32">
        <f t="shared" si="25"/>
        <v>12670</v>
      </c>
      <c r="L140" s="138">
        <f>SUM(L116:L139)</f>
        <v>9431</v>
      </c>
      <c r="M140" s="68">
        <f>SUM(C140+D140+E140+F140+H140+I140+J140+K140)</f>
        <v>186178</v>
      </c>
      <c r="N140" s="69">
        <f t="shared" si="25"/>
        <v>186178</v>
      </c>
      <c r="O140" s="119">
        <f t="shared" si="25"/>
        <v>67496</v>
      </c>
      <c r="P140" s="145">
        <f>SUM(P116:P139)</f>
        <v>5712</v>
      </c>
      <c r="Q140" s="31">
        <f t="shared" si="25"/>
        <v>1002</v>
      </c>
      <c r="R140" s="31">
        <f t="shared" si="25"/>
        <v>74</v>
      </c>
      <c r="S140" s="32">
        <f t="shared" si="25"/>
        <v>68572</v>
      </c>
      <c r="T140" s="54">
        <f t="shared" si="25"/>
        <v>68572</v>
      </c>
      <c r="U140" s="18">
        <f t="shared" si="23"/>
        <v>254750</v>
      </c>
    </row>
    <row r="141" spans="1:22" ht="12.75" customHeight="1" thickBot="1" x14ac:dyDescent="0.45">
      <c r="B141" s="12"/>
      <c r="C141" s="41"/>
      <c r="D141" s="41"/>
      <c r="E141" s="41"/>
      <c r="F141" s="33"/>
      <c r="G141" s="33"/>
      <c r="H141" s="41"/>
      <c r="I141" s="41"/>
      <c r="J141" s="19"/>
      <c r="K141" s="41"/>
      <c r="L141" s="41"/>
      <c r="M141" s="41"/>
      <c r="N141" s="41"/>
      <c r="O141" s="43"/>
      <c r="P141" s="43"/>
      <c r="Q141" s="44"/>
      <c r="R141" s="45"/>
      <c r="S141" s="33"/>
      <c r="T141" s="33"/>
      <c r="U141" s="122"/>
    </row>
    <row r="142" spans="1:22" ht="163.5" thickBot="1" x14ac:dyDescent="0.45">
      <c r="A142" s="96"/>
      <c r="B142" s="104" t="s">
        <v>149</v>
      </c>
      <c r="C142" s="62" t="s">
        <v>5</v>
      </c>
      <c r="D142" s="15" t="s">
        <v>151</v>
      </c>
      <c r="E142" s="36" t="s">
        <v>152</v>
      </c>
      <c r="F142" s="36" t="s">
        <v>153</v>
      </c>
      <c r="G142" s="148" t="s">
        <v>173</v>
      </c>
      <c r="H142" s="15" t="s">
        <v>154</v>
      </c>
      <c r="I142" s="15" t="s">
        <v>40</v>
      </c>
      <c r="J142" s="15" t="s">
        <v>4</v>
      </c>
      <c r="K142" s="37" t="s">
        <v>155</v>
      </c>
      <c r="L142" s="149" t="s">
        <v>174</v>
      </c>
      <c r="M142" s="16" t="s">
        <v>156</v>
      </c>
      <c r="N142" s="112" t="s">
        <v>157</v>
      </c>
      <c r="O142" s="62" t="s">
        <v>168</v>
      </c>
      <c r="P142" s="150" t="s">
        <v>175</v>
      </c>
      <c r="Q142" s="15" t="s">
        <v>6</v>
      </c>
      <c r="R142" s="36" t="s">
        <v>7</v>
      </c>
      <c r="S142" s="153" t="s">
        <v>166</v>
      </c>
      <c r="T142" s="16" t="s">
        <v>167</v>
      </c>
      <c r="U142" s="18" t="s">
        <v>2</v>
      </c>
    </row>
    <row r="143" spans="1:22" ht="18.75" customHeight="1" x14ac:dyDescent="0.3">
      <c r="A143" s="101">
        <v>1</v>
      </c>
      <c r="B143" s="91" t="s">
        <v>148</v>
      </c>
      <c r="C143" s="52" t="s">
        <v>165</v>
      </c>
      <c r="D143" s="53" t="s">
        <v>165</v>
      </c>
      <c r="E143" s="53" t="s">
        <v>165</v>
      </c>
      <c r="F143" s="53" t="s">
        <v>165</v>
      </c>
      <c r="G143" s="126" t="s">
        <v>165</v>
      </c>
      <c r="H143" s="53" t="s">
        <v>165</v>
      </c>
      <c r="I143" s="53" t="s">
        <v>165</v>
      </c>
      <c r="J143" s="53" t="s">
        <v>165</v>
      </c>
      <c r="K143" s="22" t="s">
        <v>165</v>
      </c>
      <c r="L143" s="131" t="s">
        <v>165</v>
      </c>
      <c r="M143" s="23" t="s">
        <v>165</v>
      </c>
      <c r="N143" s="78" t="s">
        <v>165</v>
      </c>
      <c r="O143" s="72">
        <v>1608</v>
      </c>
      <c r="P143" s="147"/>
      <c r="Q143" s="61">
        <v>0</v>
      </c>
      <c r="R143" s="61">
        <v>0</v>
      </c>
      <c r="S143" s="63">
        <f t="shared" ref="S143:S159" si="26">O143+Q143+R143</f>
        <v>1608</v>
      </c>
      <c r="T143" s="66">
        <f>S143</f>
        <v>1608</v>
      </c>
      <c r="U143" s="110">
        <f>T143</f>
        <v>1608</v>
      </c>
      <c r="V143" s="155"/>
    </row>
    <row r="144" spans="1:22" ht="18.75" customHeight="1" x14ac:dyDescent="0.3">
      <c r="A144" s="102">
        <v>2</v>
      </c>
      <c r="B144" s="93" t="s">
        <v>96</v>
      </c>
      <c r="C144" s="26" t="s">
        <v>165</v>
      </c>
      <c r="D144" s="27" t="s">
        <v>165</v>
      </c>
      <c r="E144" s="27" t="s">
        <v>165</v>
      </c>
      <c r="F144" s="27" t="s">
        <v>165</v>
      </c>
      <c r="G144" s="127" t="s">
        <v>165</v>
      </c>
      <c r="H144" s="27" t="s">
        <v>165</v>
      </c>
      <c r="I144" s="27" t="s">
        <v>165</v>
      </c>
      <c r="J144" s="27" t="s">
        <v>165</v>
      </c>
      <c r="K144" s="24" t="s">
        <v>165</v>
      </c>
      <c r="L144" s="132" t="s">
        <v>165</v>
      </c>
      <c r="M144" s="25" t="s">
        <v>165</v>
      </c>
      <c r="N144" s="74" t="s">
        <v>165</v>
      </c>
      <c r="O144" s="26">
        <v>1652</v>
      </c>
      <c r="P144" s="143"/>
      <c r="Q144" s="27">
        <v>0</v>
      </c>
      <c r="R144" s="27">
        <v>0</v>
      </c>
      <c r="S144" s="24">
        <f t="shared" si="26"/>
        <v>1652</v>
      </c>
      <c r="T144" s="25">
        <f t="shared" ref="T144:U159" si="27">S144</f>
        <v>1652</v>
      </c>
      <c r="U144" s="58">
        <f t="shared" si="27"/>
        <v>1652</v>
      </c>
      <c r="V144" s="155"/>
    </row>
    <row r="145" spans="1:22" ht="18.75" customHeight="1" x14ac:dyDescent="0.3">
      <c r="A145" s="102">
        <v>3</v>
      </c>
      <c r="B145" s="93" t="s">
        <v>97</v>
      </c>
      <c r="C145" s="26" t="s">
        <v>165</v>
      </c>
      <c r="D145" s="27" t="s">
        <v>165</v>
      </c>
      <c r="E145" s="27" t="s">
        <v>165</v>
      </c>
      <c r="F145" s="27" t="s">
        <v>165</v>
      </c>
      <c r="G145" s="127" t="s">
        <v>165</v>
      </c>
      <c r="H145" s="27" t="s">
        <v>165</v>
      </c>
      <c r="I145" s="27" t="s">
        <v>165</v>
      </c>
      <c r="J145" s="27" t="s">
        <v>165</v>
      </c>
      <c r="K145" s="24" t="s">
        <v>165</v>
      </c>
      <c r="L145" s="132" t="s">
        <v>165</v>
      </c>
      <c r="M145" s="25" t="s">
        <v>165</v>
      </c>
      <c r="N145" s="74" t="s">
        <v>165</v>
      </c>
      <c r="O145" s="26">
        <v>10960</v>
      </c>
      <c r="P145" s="143"/>
      <c r="Q145" s="27">
        <v>0</v>
      </c>
      <c r="R145" s="27">
        <v>0</v>
      </c>
      <c r="S145" s="24">
        <f t="shared" si="26"/>
        <v>10960</v>
      </c>
      <c r="T145" s="25">
        <f t="shared" si="27"/>
        <v>10960</v>
      </c>
      <c r="U145" s="58">
        <f t="shared" si="27"/>
        <v>10960</v>
      </c>
      <c r="V145" s="155"/>
    </row>
    <row r="146" spans="1:22" ht="18.75" customHeight="1" x14ac:dyDescent="0.3">
      <c r="A146" s="102">
        <v>4</v>
      </c>
      <c r="B146" s="93" t="s">
        <v>98</v>
      </c>
      <c r="C146" s="26" t="s">
        <v>165</v>
      </c>
      <c r="D146" s="27" t="s">
        <v>165</v>
      </c>
      <c r="E146" s="27" t="s">
        <v>165</v>
      </c>
      <c r="F146" s="27" t="s">
        <v>165</v>
      </c>
      <c r="G146" s="127" t="s">
        <v>165</v>
      </c>
      <c r="H146" s="27" t="s">
        <v>165</v>
      </c>
      <c r="I146" s="27" t="s">
        <v>165</v>
      </c>
      <c r="J146" s="27" t="s">
        <v>165</v>
      </c>
      <c r="K146" s="24" t="s">
        <v>165</v>
      </c>
      <c r="L146" s="132" t="s">
        <v>165</v>
      </c>
      <c r="M146" s="25" t="s">
        <v>165</v>
      </c>
      <c r="N146" s="74" t="s">
        <v>165</v>
      </c>
      <c r="O146" s="26">
        <v>2680</v>
      </c>
      <c r="P146" s="143"/>
      <c r="Q146" s="27">
        <v>0</v>
      </c>
      <c r="R146" s="27">
        <v>0</v>
      </c>
      <c r="S146" s="24">
        <f t="shared" si="26"/>
        <v>2680</v>
      </c>
      <c r="T146" s="25">
        <f t="shared" si="27"/>
        <v>2680</v>
      </c>
      <c r="U146" s="58">
        <f t="shared" si="27"/>
        <v>2680</v>
      </c>
      <c r="V146" s="155"/>
    </row>
    <row r="147" spans="1:22" ht="18.75" customHeight="1" x14ac:dyDescent="0.3">
      <c r="A147" s="102">
        <v>5</v>
      </c>
      <c r="B147" s="93" t="s">
        <v>99</v>
      </c>
      <c r="C147" s="26" t="s">
        <v>165</v>
      </c>
      <c r="D147" s="27" t="s">
        <v>165</v>
      </c>
      <c r="E147" s="27" t="s">
        <v>165</v>
      </c>
      <c r="F147" s="27" t="s">
        <v>165</v>
      </c>
      <c r="G147" s="127" t="s">
        <v>165</v>
      </c>
      <c r="H147" s="27" t="s">
        <v>165</v>
      </c>
      <c r="I147" s="27" t="s">
        <v>165</v>
      </c>
      <c r="J147" s="27" t="s">
        <v>165</v>
      </c>
      <c r="K147" s="24" t="s">
        <v>165</v>
      </c>
      <c r="L147" s="132" t="s">
        <v>165</v>
      </c>
      <c r="M147" s="25" t="s">
        <v>165</v>
      </c>
      <c r="N147" s="74" t="s">
        <v>165</v>
      </c>
      <c r="O147" s="26">
        <v>4904</v>
      </c>
      <c r="P147" s="143"/>
      <c r="Q147" s="27">
        <v>0</v>
      </c>
      <c r="R147" s="27">
        <v>0</v>
      </c>
      <c r="S147" s="24">
        <f t="shared" si="26"/>
        <v>4904</v>
      </c>
      <c r="T147" s="25">
        <f t="shared" si="27"/>
        <v>4904</v>
      </c>
      <c r="U147" s="58">
        <f t="shared" si="27"/>
        <v>4904</v>
      </c>
      <c r="V147" s="155"/>
    </row>
    <row r="148" spans="1:22" ht="18.75" customHeight="1" x14ac:dyDescent="0.3">
      <c r="A148" s="102">
        <v>6</v>
      </c>
      <c r="B148" s="93" t="s">
        <v>100</v>
      </c>
      <c r="C148" s="26" t="s">
        <v>165</v>
      </c>
      <c r="D148" s="27" t="s">
        <v>165</v>
      </c>
      <c r="E148" s="27" t="s">
        <v>165</v>
      </c>
      <c r="F148" s="27" t="s">
        <v>165</v>
      </c>
      <c r="G148" s="127" t="s">
        <v>165</v>
      </c>
      <c r="H148" s="27" t="s">
        <v>165</v>
      </c>
      <c r="I148" s="27" t="s">
        <v>165</v>
      </c>
      <c r="J148" s="27" t="s">
        <v>165</v>
      </c>
      <c r="K148" s="24" t="s">
        <v>165</v>
      </c>
      <c r="L148" s="132" t="s">
        <v>165</v>
      </c>
      <c r="M148" s="25" t="s">
        <v>165</v>
      </c>
      <c r="N148" s="74" t="s">
        <v>165</v>
      </c>
      <c r="O148" s="26">
        <v>13942</v>
      </c>
      <c r="P148" s="143">
        <v>200</v>
      </c>
      <c r="Q148" s="27">
        <v>0</v>
      </c>
      <c r="R148" s="27">
        <v>0</v>
      </c>
      <c r="S148" s="24">
        <f t="shared" si="26"/>
        <v>13942</v>
      </c>
      <c r="T148" s="25">
        <f t="shared" si="27"/>
        <v>13942</v>
      </c>
      <c r="U148" s="58">
        <f t="shared" si="27"/>
        <v>13942</v>
      </c>
      <c r="V148" s="155"/>
    </row>
    <row r="149" spans="1:22" ht="18.75" customHeight="1" x14ac:dyDescent="0.3">
      <c r="A149" s="102">
        <v>7</v>
      </c>
      <c r="B149" s="93" t="s">
        <v>101</v>
      </c>
      <c r="C149" s="26" t="s">
        <v>165</v>
      </c>
      <c r="D149" s="27" t="s">
        <v>165</v>
      </c>
      <c r="E149" s="27" t="s">
        <v>165</v>
      </c>
      <c r="F149" s="27" t="s">
        <v>165</v>
      </c>
      <c r="G149" s="127" t="s">
        <v>165</v>
      </c>
      <c r="H149" s="27" t="s">
        <v>165</v>
      </c>
      <c r="I149" s="27" t="s">
        <v>165</v>
      </c>
      <c r="J149" s="27" t="s">
        <v>165</v>
      </c>
      <c r="K149" s="24" t="s">
        <v>165</v>
      </c>
      <c r="L149" s="132" t="s">
        <v>165</v>
      </c>
      <c r="M149" s="25" t="s">
        <v>165</v>
      </c>
      <c r="N149" s="74" t="s">
        <v>165</v>
      </c>
      <c r="O149" s="26">
        <v>4742</v>
      </c>
      <c r="P149" s="143"/>
      <c r="Q149" s="27">
        <v>0</v>
      </c>
      <c r="R149" s="27">
        <v>0</v>
      </c>
      <c r="S149" s="24">
        <f t="shared" si="26"/>
        <v>4742</v>
      </c>
      <c r="T149" s="25">
        <f t="shared" si="27"/>
        <v>4742</v>
      </c>
      <c r="U149" s="58">
        <f t="shared" si="27"/>
        <v>4742</v>
      </c>
      <c r="V149" s="155"/>
    </row>
    <row r="150" spans="1:22" ht="18.75" customHeight="1" x14ac:dyDescent="0.3">
      <c r="A150" s="102">
        <v>8</v>
      </c>
      <c r="B150" s="93" t="s">
        <v>102</v>
      </c>
      <c r="C150" s="26" t="s">
        <v>165</v>
      </c>
      <c r="D150" s="27" t="s">
        <v>165</v>
      </c>
      <c r="E150" s="27" t="s">
        <v>165</v>
      </c>
      <c r="F150" s="27" t="s">
        <v>165</v>
      </c>
      <c r="G150" s="127" t="s">
        <v>165</v>
      </c>
      <c r="H150" s="27" t="s">
        <v>165</v>
      </c>
      <c r="I150" s="27" t="s">
        <v>165</v>
      </c>
      <c r="J150" s="27" t="s">
        <v>165</v>
      </c>
      <c r="K150" s="24" t="s">
        <v>165</v>
      </c>
      <c r="L150" s="132" t="s">
        <v>165</v>
      </c>
      <c r="M150" s="25" t="s">
        <v>165</v>
      </c>
      <c r="N150" s="74" t="s">
        <v>165</v>
      </c>
      <c r="O150" s="26">
        <v>17532</v>
      </c>
      <c r="P150" s="143">
        <v>200</v>
      </c>
      <c r="Q150" s="27">
        <v>0</v>
      </c>
      <c r="R150" s="27">
        <v>0</v>
      </c>
      <c r="S150" s="24">
        <f t="shared" si="26"/>
        <v>17532</v>
      </c>
      <c r="T150" s="25">
        <f t="shared" si="27"/>
        <v>17532</v>
      </c>
      <c r="U150" s="58">
        <f t="shared" si="27"/>
        <v>17532</v>
      </c>
      <c r="V150" s="155"/>
    </row>
    <row r="151" spans="1:22" ht="18.75" customHeight="1" x14ac:dyDescent="0.3">
      <c r="A151" s="102">
        <v>9</v>
      </c>
      <c r="B151" s="93" t="s">
        <v>103</v>
      </c>
      <c r="C151" s="26" t="s">
        <v>165</v>
      </c>
      <c r="D151" s="27" t="s">
        <v>165</v>
      </c>
      <c r="E151" s="27" t="s">
        <v>165</v>
      </c>
      <c r="F151" s="27" t="s">
        <v>165</v>
      </c>
      <c r="G151" s="127" t="s">
        <v>165</v>
      </c>
      <c r="H151" s="27" t="s">
        <v>165</v>
      </c>
      <c r="I151" s="27" t="s">
        <v>165</v>
      </c>
      <c r="J151" s="27" t="s">
        <v>165</v>
      </c>
      <c r="K151" s="24" t="s">
        <v>165</v>
      </c>
      <c r="L151" s="132" t="s">
        <v>165</v>
      </c>
      <c r="M151" s="25" t="s">
        <v>165</v>
      </c>
      <c r="N151" s="74" t="s">
        <v>165</v>
      </c>
      <c r="O151" s="26">
        <v>35646</v>
      </c>
      <c r="P151" s="143"/>
      <c r="Q151" s="27">
        <v>0</v>
      </c>
      <c r="R151" s="27">
        <v>0</v>
      </c>
      <c r="S151" s="24">
        <f t="shared" si="26"/>
        <v>35646</v>
      </c>
      <c r="T151" s="25">
        <f t="shared" si="27"/>
        <v>35646</v>
      </c>
      <c r="U151" s="58">
        <f t="shared" si="27"/>
        <v>35646</v>
      </c>
      <c r="V151" s="155"/>
    </row>
    <row r="152" spans="1:22" ht="18.75" customHeight="1" x14ac:dyDescent="0.3">
      <c r="A152" s="102">
        <v>10</v>
      </c>
      <c r="B152" s="93" t="s">
        <v>112</v>
      </c>
      <c r="C152" s="26" t="s">
        <v>165</v>
      </c>
      <c r="D152" s="27" t="s">
        <v>165</v>
      </c>
      <c r="E152" s="27" t="s">
        <v>165</v>
      </c>
      <c r="F152" s="27" t="s">
        <v>165</v>
      </c>
      <c r="G152" s="127" t="s">
        <v>165</v>
      </c>
      <c r="H152" s="27" t="s">
        <v>165</v>
      </c>
      <c r="I152" s="27" t="s">
        <v>165</v>
      </c>
      <c r="J152" s="27" t="s">
        <v>165</v>
      </c>
      <c r="K152" s="24" t="s">
        <v>165</v>
      </c>
      <c r="L152" s="132" t="s">
        <v>165</v>
      </c>
      <c r="M152" s="25" t="s">
        <v>165</v>
      </c>
      <c r="N152" s="74" t="s">
        <v>165</v>
      </c>
      <c r="O152" s="26">
        <v>12414</v>
      </c>
      <c r="P152" s="143">
        <v>200</v>
      </c>
      <c r="Q152" s="27">
        <v>0</v>
      </c>
      <c r="R152" s="27">
        <v>0</v>
      </c>
      <c r="S152" s="24">
        <f t="shared" si="26"/>
        <v>12414</v>
      </c>
      <c r="T152" s="25">
        <f t="shared" si="27"/>
        <v>12414</v>
      </c>
      <c r="U152" s="58">
        <f t="shared" si="27"/>
        <v>12414</v>
      </c>
      <c r="V152" s="155"/>
    </row>
    <row r="153" spans="1:22" ht="18.75" customHeight="1" x14ac:dyDescent="0.3">
      <c r="A153" s="102">
        <v>11</v>
      </c>
      <c r="B153" s="93" t="s">
        <v>104</v>
      </c>
      <c r="C153" s="26" t="s">
        <v>165</v>
      </c>
      <c r="D153" s="27" t="s">
        <v>165</v>
      </c>
      <c r="E153" s="27" t="s">
        <v>165</v>
      </c>
      <c r="F153" s="27" t="s">
        <v>165</v>
      </c>
      <c r="G153" s="127" t="s">
        <v>165</v>
      </c>
      <c r="H153" s="27" t="s">
        <v>165</v>
      </c>
      <c r="I153" s="27" t="s">
        <v>165</v>
      </c>
      <c r="J153" s="27" t="s">
        <v>165</v>
      </c>
      <c r="K153" s="24" t="s">
        <v>165</v>
      </c>
      <c r="L153" s="132" t="s">
        <v>165</v>
      </c>
      <c r="M153" s="25" t="s">
        <v>165</v>
      </c>
      <c r="N153" s="74" t="s">
        <v>165</v>
      </c>
      <c r="O153" s="26">
        <v>11666</v>
      </c>
      <c r="P153" s="143"/>
      <c r="Q153" s="27">
        <v>0</v>
      </c>
      <c r="R153" s="27">
        <v>0</v>
      </c>
      <c r="S153" s="24">
        <f t="shared" si="26"/>
        <v>11666</v>
      </c>
      <c r="T153" s="25">
        <f t="shared" si="27"/>
        <v>11666</v>
      </c>
      <c r="U153" s="58">
        <f t="shared" si="27"/>
        <v>11666</v>
      </c>
      <c r="V153" s="155"/>
    </row>
    <row r="154" spans="1:22" ht="18.75" customHeight="1" x14ac:dyDescent="0.3">
      <c r="A154" s="102">
        <v>12</v>
      </c>
      <c r="B154" s="93" t="s">
        <v>105</v>
      </c>
      <c r="C154" s="26" t="s">
        <v>165</v>
      </c>
      <c r="D154" s="27" t="s">
        <v>165</v>
      </c>
      <c r="E154" s="27" t="s">
        <v>165</v>
      </c>
      <c r="F154" s="27" t="s">
        <v>165</v>
      </c>
      <c r="G154" s="127" t="s">
        <v>165</v>
      </c>
      <c r="H154" s="27" t="s">
        <v>165</v>
      </c>
      <c r="I154" s="27" t="s">
        <v>165</v>
      </c>
      <c r="J154" s="27" t="s">
        <v>165</v>
      </c>
      <c r="K154" s="24" t="s">
        <v>165</v>
      </c>
      <c r="L154" s="132" t="s">
        <v>165</v>
      </c>
      <c r="M154" s="25" t="s">
        <v>165</v>
      </c>
      <c r="N154" s="74" t="s">
        <v>165</v>
      </c>
      <c r="O154" s="26">
        <v>11620</v>
      </c>
      <c r="P154" s="143"/>
      <c r="Q154" s="27">
        <v>0</v>
      </c>
      <c r="R154" s="27">
        <v>0</v>
      </c>
      <c r="S154" s="24">
        <f t="shared" si="26"/>
        <v>11620</v>
      </c>
      <c r="T154" s="25">
        <f t="shared" si="27"/>
        <v>11620</v>
      </c>
      <c r="U154" s="58">
        <f t="shared" si="27"/>
        <v>11620</v>
      </c>
      <c r="V154" s="155"/>
    </row>
    <row r="155" spans="1:22" ht="18.75" customHeight="1" x14ac:dyDescent="0.3">
      <c r="A155" s="102">
        <v>13</v>
      </c>
      <c r="B155" s="93" t="s">
        <v>106</v>
      </c>
      <c r="C155" s="26" t="s">
        <v>165</v>
      </c>
      <c r="D155" s="27" t="s">
        <v>165</v>
      </c>
      <c r="E155" s="27" t="s">
        <v>165</v>
      </c>
      <c r="F155" s="27" t="s">
        <v>165</v>
      </c>
      <c r="G155" s="127" t="s">
        <v>165</v>
      </c>
      <c r="H155" s="27" t="s">
        <v>165</v>
      </c>
      <c r="I155" s="27" t="s">
        <v>165</v>
      </c>
      <c r="J155" s="27" t="s">
        <v>165</v>
      </c>
      <c r="K155" s="24" t="s">
        <v>165</v>
      </c>
      <c r="L155" s="132" t="s">
        <v>165</v>
      </c>
      <c r="M155" s="25" t="s">
        <v>165</v>
      </c>
      <c r="N155" s="74" t="s">
        <v>165</v>
      </c>
      <c r="O155" s="26">
        <v>5082</v>
      </c>
      <c r="P155" s="143"/>
      <c r="Q155" s="27">
        <v>0</v>
      </c>
      <c r="R155" s="27">
        <v>0</v>
      </c>
      <c r="S155" s="24">
        <f t="shared" si="26"/>
        <v>5082</v>
      </c>
      <c r="T155" s="25">
        <f t="shared" si="27"/>
        <v>5082</v>
      </c>
      <c r="U155" s="58">
        <f t="shared" si="27"/>
        <v>5082</v>
      </c>
      <c r="V155" s="155"/>
    </row>
    <row r="156" spans="1:22" ht="18.75" customHeight="1" x14ac:dyDescent="0.3">
      <c r="A156" s="102">
        <v>14</v>
      </c>
      <c r="B156" s="93" t="s">
        <v>107</v>
      </c>
      <c r="C156" s="26" t="s">
        <v>165</v>
      </c>
      <c r="D156" s="27" t="s">
        <v>165</v>
      </c>
      <c r="E156" s="27" t="s">
        <v>165</v>
      </c>
      <c r="F156" s="27" t="s">
        <v>165</v>
      </c>
      <c r="G156" s="127" t="s">
        <v>165</v>
      </c>
      <c r="H156" s="27" t="s">
        <v>165</v>
      </c>
      <c r="I156" s="27" t="s">
        <v>165</v>
      </c>
      <c r="J156" s="27" t="s">
        <v>165</v>
      </c>
      <c r="K156" s="24" t="s">
        <v>165</v>
      </c>
      <c r="L156" s="132" t="s">
        <v>165</v>
      </c>
      <c r="M156" s="25" t="s">
        <v>165</v>
      </c>
      <c r="N156" s="74" t="s">
        <v>165</v>
      </c>
      <c r="O156" s="26">
        <v>3048</v>
      </c>
      <c r="P156" s="143"/>
      <c r="Q156" s="27">
        <v>0</v>
      </c>
      <c r="R156" s="27">
        <v>0</v>
      </c>
      <c r="S156" s="24">
        <f t="shared" si="26"/>
        <v>3048</v>
      </c>
      <c r="T156" s="25">
        <f t="shared" si="27"/>
        <v>3048</v>
      </c>
      <c r="U156" s="58">
        <f t="shared" si="27"/>
        <v>3048</v>
      </c>
      <c r="V156" s="155"/>
    </row>
    <row r="157" spans="1:22" ht="18.75" customHeight="1" x14ac:dyDescent="0.3">
      <c r="A157" s="102">
        <v>15</v>
      </c>
      <c r="B157" s="93" t="s">
        <v>108</v>
      </c>
      <c r="C157" s="26" t="s">
        <v>165</v>
      </c>
      <c r="D157" s="27" t="s">
        <v>165</v>
      </c>
      <c r="E157" s="27" t="s">
        <v>165</v>
      </c>
      <c r="F157" s="27" t="s">
        <v>165</v>
      </c>
      <c r="G157" s="127" t="s">
        <v>165</v>
      </c>
      <c r="H157" s="27" t="s">
        <v>165</v>
      </c>
      <c r="I157" s="27" t="s">
        <v>165</v>
      </c>
      <c r="J157" s="27" t="s">
        <v>165</v>
      </c>
      <c r="K157" s="24" t="s">
        <v>165</v>
      </c>
      <c r="L157" s="132" t="s">
        <v>165</v>
      </c>
      <c r="M157" s="25" t="s">
        <v>165</v>
      </c>
      <c r="N157" s="74" t="s">
        <v>165</v>
      </c>
      <c r="O157" s="26">
        <v>4896</v>
      </c>
      <c r="P157" s="143"/>
      <c r="Q157" s="27">
        <v>0</v>
      </c>
      <c r="R157" s="27">
        <v>0</v>
      </c>
      <c r="S157" s="24">
        <f t="shared" si="26"/>
        <v>4896</v>
      </c>
      <c r="T157" s="25">
        <f t="shared" si="27"/>
        <v>4896</v>
      </c>
      <c r="U157" s="58">
        <f t="shared" si="27"/>
        <v>4896</v>
      </c>
      <c r="V157" s="155"/>
    </row>
    <row r="158" spans="1:22" ht="18.75" customHeight="1" x14ac:dyDescent="0.3">
      <c r="A158" s="102">
        <v>16</v>
      </c>
      <c r="B158" s="93" t="s">
        <v>109</v>
      </c>
      <c r="C158" s="26" t="s">
        <v>165</v>
      </c>
      <c r="D158" s="27" t="s">
        <v>165</v>
      </c>
      <c r="E158" s="27" t="s">
        <v>165</v>
      </c>
      <c r="F158" s="27" t="s">
        <v>165</v>
      </c>
      <c r="G158" s="127" t="s">
        <v>165</v>
      </c>
      <c r="H158" s="27" t="s">
        <v>165</v>
      </c>
      <c r="I158" s="27" t="s">
        <v>165</v>
      </c>
      <c r="J158" s="27" t="s">
        <v>165</v>
      </c>
      <c r="K158" s="24" t="s">
        <v>165</v>
      </c>
      <c r="L158" s="132" t="s">
        <v>165</v>
      </c>
      <c r="M158" s="25" t="s">
        <v>165</v>
      </c>
      <c r="N158" s="74" t="s">
        <v>165</v>
      </c>
      <c r="O158" s="26">
        <v>4820</v>
      </c>
      <c r="P158" s="143"/>
      <c r="Q158" s="27">
        <v>0</v>
      </c>
      <c r="R158" s="27">
        <v>0</v>
      </c>
      <c r="S158" s="24">
        <f t="shared" si="26"/>
        <v>4820</v>
      </c>
      <c r="T158" s="25">
        <f t="shared" si="27"/>
        <v>4820</v>
      </c>
      <c r="U158" s="58">
        <f t="shared" si="27"/>
        <v>4820</v>
      </c>
      <c r="V158" s="155"/>
    </row>
    <row r="159" spans="1:22" ht="18.75" customHeight="1" thickBot="1" x14ac:dyDescent="0.35">
      <c r="A159" s="103">
        <v>17</v>
      </c>
      <c r="B159" s="100" t="s">
        <v>139</v>
      </c>
      <c r="C159" s="39" t="s">
        <v>165</v>
      </c>
      <c r="D159" s="40" t="s">
        <v>165</v>
      </c>
      <c r="E159" s="40" t="s">
        <v>165</v>
      </c>
      <c r="F159" s="40" t="s">
        <v>165</v>
      </c>
      <c r="G159" s="128" t="s">
        <v>165</v>
      </c>
      <c r="H159" s="40" t="s">
        <v>165</v>
      </c>
      <c r="I159" s="40" t="s">
        <v>165</v>
      </c>
      <c r="J159" s="40" t="s">
        <v>165</v>
      </c>
      <c r="K159" s="28" t="s">
        <v>165</v>
      </c>
      <c r="L159" s="133" t="s">
        <v>165</v>
      </c>
      <c r="M159" s="29" t="s">
        <v>165</v>
      </c>
      <c r="N159" s="79" t="s">
        <v>165</v>
      </c>
      <c r="O159" s="26">
        <v>200</v>
      </c>
      <c r="P159" s="143">
        <v>200</v>
      </c>
      <c r="Q159" s="27">
        <v>0</v>
      </c>
      <c r="R159" s="27">
        <v>0</v>
      </c>
      <c r="S159" s="24">
        <f t="shared" si="26"/>
        <v>200</v>
      </c>
      <c r="T159" s="25">
        <f t="shared" si="27"/>
        <v>200</v>
      </c>
      <c r="U159" s="59">
        <f t="shared" si="27"/>
        <v>200</v>
      </c>
      <c r="V159" s="155"/>
    </row>
    <row r="160" spans="1:22" ht="27" thickBot="1" x14ac:dyDescent="0.45">
      <c r="A160" s="96"/>
      <c r="B160" s="99" t="s">
        <v>110</v>
      </c>
      <c r="C160" s="30" t="s">
        <v>165</v>
      </c>
      <c r="D160" s="31" t="s">
        <v>165</v>
      </c>
      <c r="E160" s="31" t="s">
        <v>165</v>
      </c>
      <c r="F160" s="31" t="s">
        <v>165</v>
      </c>
      <c r="G160" s="129" t="s">
        <v>165</v>
      </c>
      <c r="H160" s="31" t="s">
        <v>165</v>
      </c>
      <c r="I160" s="31" t="s">
        <v>165</v>
      </c>
      <c r="J160" s="31" t="s">
        <v>165</v>
      </c>
      <c r="K160" s="32" t="s">
        <v>165</v>
      </c>
      <c r="L160" s="138" t="s">
        <v>165</v>
      </c>
      <c r="M160" s="54" t="s">
        <v>165</v>
      </c>
      <c r="N160" s="69" t="s">
        <v>165</v>
      </c>
      <c r="O160" s="119">
        <f t="shared" ref="O160:R160" si="28">SUM(O143:O159)</f>
        <v>147412</v>
      </c>
      <c r="P160" s="145">
        <f t="shared" si="28"/>
        <v>800</v>
      </c>
      <c r="Q160" s="31">
        <f t="shared" si="28"/>
        <v>0</v>
      </c>
      <c r="R160" s="31">
        <f t="shared" si="28"/>
        <v>0</v>
      </c>
      <c r="S160" s="32">
        <f>SUM(S143:S159)</f>
        <v>147412</v>
      </c>
      <c r="T160" s="54">
        <f>SUM(T143:T159)</f>
        <v>147412</v>
      </c>
      <c r="U160" s="18">
        <f>SUM(U143:U159)</f>
        <v>147412</v>
      </c>
    </row>
    <row r="161" spans="1:118" ht="15.75" customHeight="1" thickBot="1" x14ac:dyDescent="0.45">
      <c r="A161" s="105"/>
      <c r="B161" s="106"/>
      <c r="C161" s="46"/>
      <c r="D161" s="46"/>
      <c r="E161" s="46"/>
      <c r="F161" s="46"/>
      <c r="G161" s="46"/>
      <c r="H161" s="46"/>
      <c r="I161" s="46"/>
      <c r="J161" s="56"/>
      <c r="K161" s="56"/>
      <c r="L161" s="56"/>
      <c r="M161" s="56"/>
      <c r="N161" s="56"/>
      <c r="O161" s="46"/>
      <c r="P161" s="152"/>
      <c r="Q161" s="46"/>
      <c r="R161" s="46"/>
      <c r="S161" s="46"/>
      <c r="T161" s="46"/>
      <c r="U161" s="123"/>
    </row>
    <row r="162" spans="1:118" s="13" customFormat="1" ht="26.25" customHeight="1" thickBot="1" x14ac:dyDescent="0.4">
      <c r="A162" s="107"/>
      <c r="B162" s="108" t="s">
        <v>111</v>
      </c>
      <c r="C162" s="47">
        <f t="shared" ref="C162:L162" si="29">SUM(C45,C87,C113,C140,C160)</f>
        <v>808414</v>
      </c>
      <c r="D162" s="48">
        <f t="shared" si="29"/>
        <v>136963</v>
      </c>
      <c r="E162" s="48">
        <f t="shared" si="29"/>
        <v>432394</v>
      </c>
      <c r="F162" s="48">
        <f t="shared" si="29"/>
        <v>11030966</v>
      </c>
      <c r="G162" s="130">
        <f t="shared" si="29"/>
        <v>1555879</v>
      </c>
      <c r="H162" s="48">
        <f t="shared" si="29"/>
        <v>167601</v>
      </c>
      <c r="I162" s="48">
        <f t="shared" si="29"/>
        <v>112897</v>
      </c>
      <c r="J162" s="48">
        <f t="shared" si="29"/>
        <v>247783</v>
      </c>
      <c r="K162" s="49">
        <f t="shared" si="29"/>
        <v>4407014</v>
      </c>
      <c r="L162" s="141">
        <f t="shared" si="29"/>
        <v>1513589</v>
      </c>
      <c r="M162" s="50">
        <f>SUM(C162+D162+E162+F162+H162+I162+J162+K162)</f>
        <v>17344032</v>
      </c>
      <c r="N162" s="80">
        <f>M162</f>
        <v>17344032</v>
      </c>
      <c r="O162" s="47">
        <f t="shared" ref="O162:U162" si="30">O45+O87+O113+O140+O160</f>
        <v>5377700</v>
      </c>
      <c r="P162" s="151">
        <f t="shared" si="30"/>
        <v>737916</v>
      </c>
      <c r="Q162" s="48">
        <f t="shared" si="30"/>
        <v>332392</v>
      </c>
      <c r="R162" s="48">
        <f t="shared" si="30"/>
        <v>235112</v>
      </c>
      <c r="S162" s="49">
        <f t="shared" si="30"/>
        <v>5945204</v>
      </c>
      <c r="T162" s="50">
        <f t="shared" si="30"/>
        <v>5945204</v>
      </c>
      <c r="U162" s="18">
        <f t="shared" si="30"/>
        <v>23289236</v>
      </c>
      <c r="V162" s="156"/>
    </row>
    <row r="163" spans="1:118" s="14" customFormat="1" ht="18.75" customHeight="1" x14ac:dyDescent="0.4">
      <c r="A163" s="1"/>
      <c r="B163" s="2"/>
      <c r="C163" s="3"/>
      <c r="D163" s="3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5"/>
      <c r="R163" s="5"/>
      <c r="S163" s="5"/>
      <c r="T163" s="5"/>
      <c r="U163" s="124"/>
      <c r="V163" s="157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</row>
    <row r="164" spans="1:118" ht="21.75" customHeight="1" x14ac:dyDescent="0.4">
      <c r="V164" s="157"/>
    </row>
  </sheetData>
  <sheetProtection selectLockedCells="1" selectUnlockedCells="1"/>
  <mergeCells count="5">
    <mergeCell ref="A1:U1"/>
    <mergeCell ref="A2:U2"/>
    <mergeCell ref="C5:N5"/>
    <mergeCell ref="O5:T5"/>
    <mergeCell ref="A3:U3"/>
  </mergeCells>
  <pageMargins left="0.25" right="0.25" top="0.75" bottom="0.75" header="0.3" footer="0.3"/>
  <pageSetup paperSize="9" scale="42" firstPageNumber="0" fitToHeight="0" orientation="landscape" horizontalDpi="300" verticalDpi="300" r:id="rId1"/>
  <headerFooter alignWithMargins="0"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All. C - An. Indispensab. BO-FE</vt:lpstr>
      <vt:lpstr>'All. C - An. Indispensab. BO-FE'!Area_stampa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Laboratorio Analisi</dc:creator>
  <cp:lastModifiedBy>Mingardi Silvia</cp:lastModifiedBy>
  <cp:lastPrinted>2023-11-10T09:57:28Z</cp:lastPrinted>
  <dcterms:created xsi:type="dcterms:W3CDTF">2014-01-17T16:09:53Z</dcterms:created>
  <dcterms:modified xsi:type="dcterms:W3CDTF">2023-11-10T09:57:32Z</dcterms:modified>
</cp:coreProperties>
</file>