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Foglio1" sheetId="1" r:id="rId1"/>
  </sheets>
  <definedNames/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B147" authorId="0">
      <text>
        <r>
          <rPr>
            <sz val="11"/>
            <color indexed="8"/>
            <rFont val="Calibri"/>
            <family val="2"/>
          </rPr>
          <t xml:space="preserve">Laboratorio Analisi:
</t>
        </r>
      </text>
    </comment>
  </commentList>
</comments>
</file>

<file path=xl/sharedStrings.xml><?xml version="1.0" encoding="utf-8"?>
<sst xmlns="http://schemas.openxmlformats.org/spreadsheetml/2006/main" count="253" uniqueCount="220">
  <si>
    <t>TEST REFERTATI Ferrara  2022</t>
  </si>
  <si>
    <t>FERRARA 2022</t>
  </si>
  <si>
    <t>TOTALE</t>
  </si>
  <si>
    <t>CHIMICA CLINICA</t>
  </si>
  <si>
    <t>PROVETTA ROUTINE CONA</t>
  </si>
  <si>
    <t>Laboratorio Cona TOTALE test</t>
  </si>
  <si>
    <t>PROVETTA URGENZE CONA</t>
  </si>
  <si>
    <t>Cona Urgenze test</t>
  </si>
  <si>
    <t>Cona routine test</t>
  </si>
  <si>
    <t xml:space="preserve"> Delta test</t>
  </si>
  <si>
    <t>Cento test</t>
  </si>
  <si>
    <t>Acido lattico</t>
  </si>
  <si>
    <t>Acido urico</t>
  </si>
  <si>
    <t>Albumina</t>
  </si>
  <si>
    <t>Alcoolemia</t>
  </si>
  <si>
    <t>ALT ( GPT )</t>
  </si>
  <si>
    <t>Amilasi pancreatica</t>
  </si>
  <si>
    <t>Amilasi totale</t>
  </si>
  <si>
    <t>Ammonio</t>
  </si>
  <si>
    <t>AST ( GOT )</t>
  </si>
  <si>
    <t>Bilirubina diretta</t>
  </si>
  <si>
    <t>Bilirubina totale</t>
  </si>
  <si>
    <t>Calcio</t>
  </si>
  <si>
    <t>Cloro</t>
  </si>
  <si>
    <t>Colesterolo HDL</t>
  </si>
  <si>
    <t>Colesterolo LDL</t>
  </si>
  <si>
    <t>Colesterolo totale</t>
  </si>
  <si>
    <t>Creatinchinasi</t>
  </si>
  <si>
    <t>Creatinina</t>
  </si>
  <si>
    <t>Ferritina</t>
  </si>
  <si>
    <t>Ferro</t>
  </si>
  <si>
    <t>Fosfatasi alcalina</t>
  </si>
  <si>
    <t>Fosforo</t>
  </si>
  <si>
    <t>Gamma-GT</t>
  </si>
  <si>
    <t>Glucosio</t>
  </si>
  <si>
    <t>Lattatodeidrogenasi LDH</t>
  </si>
  <si>
    <t>Lipasi</t>
  </si>
  <si>
    <t>Magnesio</t>
  </si>
  <si>
    <t>Potassio</t>
  </si>
  <si>
    <t>Proteine siero</t>
  </si>
  <si>
    <t>Proteine urina</t>
  </si>
  <si>
    <t>Pseudo Colinesterasi</t>
  </si>
  <si>
    <t>Sodio</t>
  </si>
  <si>
    <t>Trigliceridi</t>
  </si>
  <si>
    <t>Urea</t>
  </si>
  <si>
    <t>TOTALE CHIMICA CLINICA</t>
  </si>
  <si>
    <t>IMMUNOMETRIA</t>
  </si>
  <si>
    <t>Laboratorio Cona TOTALE</t>
  </si>
  <si>
    <t>Cona Urgenze</t>
  </si>
  <si>
    <t>Cona routine</t>
  </si>
  <si>
    <t xml:space="preserve"> Delta</t>
  </si>
  <si>
    <t>Cento</t>
  </si>
  <si>
    <t>Alfa1 fetoproteina</t>
  </si>
  <si>
    <t>Anticorpi anti tireoglobulina</t>
  </si>
  <si>
    <t>Anticorpi anti TPO</t>
  </si>
  <si>
    <t>CA 125 (o equivalente)</t>
  </si>
  <si>
    <t>CA 15-3 (o equivalente)</t>
  </si>
  <si>
    <t>CA 19-9 (o equivalente)</t>
  </si>
  <si>
    <t>CEA</t>
  </si>
  <si>
    <t>CK MbMassa</t>
  </si>
  <si>
    <t>Cortisolo</t>
  </si>
  <si>
    <t>Cortisolo urine</t>
  </si>
  <si>
    <t>CORTISOLO SALIVARE</t>
  </si>
  <si>
    <t>DHEAS</t>
  </si>
  <si>
    <t>Estradiolo</t>
  </si>
  <si>
    <t>Digossina</t>
  </si>
  <si>
    <t>Folati</t>
  </si>
  <si>
    <t>FSH</t>
  </si>
  <si>
    <t>FT3 ( T3 libero )</t>
  </si>
  <si>
    <t>FT4 ( T4 libero )</t>
  </si>
  <si>
    <t>GH</t>
  </si>
  <si>
    <t>HCG</t>
  </si>
  <si>
    <t>Insulina</t>
  </si>
  <si>
    <t>LH</t>
  </si>
  <si>
    <t>Mioglobina</t>
  </si>
  <si>
    <t xml:space="preserve">Omocisteina </t>
  </si>
  <si>
    <t>Paratormone (PTH)</t>
  </si>
  <si>
    <t>PBNP</t>
  </si>
  <si>
    <t>BNP</t>
  </si>
  <si>
    <t>Progesterone</t>
  </si>
  <si>
    <t>Prolattina</t>
  </si>
  <si>
    <t>PSA ( Antigene prostatico)</t>
  </si>
  <si>
    <t>PSA libero</t>
  </si>
  <si>
    <t>Testosterone</t>
  </si>
  <si>
    <t>TG</t>
  </si>
  <si>
    <t xml:space="preserve">Troponina </t>
  </si>
  <si>
    <t xml:space="preserve">TSH (orm. tireotropo) </t>
  </si>
  <si>
    <t>Rec solubile Trasferrina</t>
  </si>
  <si>
    <t>Vitamina B12</t>
  </si>
  <si>
    <t>TOTALE IMMUNOMETRIA</t>
  </si>
  <si>
    <t>PROTEINE</t>
  </si>
  <si>
    <t>Laboratorio Cona totale</t>
  </si>
  <si>
    <t>Cona Routine</t>
  </si>
  <si>
    <t>Beta2 Microglobulina</t>
  </si>
  <si>
    <t>C3</t>
  </si>
  <si>
    <t>C4</t>
  </si>
  <si>
    <t>Fattore Reumatoide</t>
  </si>
  <si>
    <t>Immunoglobuline A</t>
  </si>
  <si>
    <t>Immunoglobuline G</t>
  </si>
  <si>
    <t>Immunoglobuline M</t>
  </si>
  <si>
    <t>Microalbuminuria</t>
  </si>
  <si>
    <t>Prealbumina</t>
  </si>
  <si>
    <t>C1Q INH ESTERASI</t>
  </si>
  <si>
    <t>CISTATINA</t>
  </si>
  <si>
    <t>CATENE LEGGERE LIBERE KAPPA</t>
  </si>
  <si>
    <t>CATENE LEGGERE LIBERE LAMBDA</t>
  </si>
  <si>
    <t>CATENE KAPPA TOTALI</t>
  </si>
  <si>
    <t>CATENE LAMBDA TOTALI</t>
  </si>
  <si>
    <t>APOLIPOPROT A</t>
  </si>
  <si>
    <t>ALFA 1 ANTITRIPSINA</t>
  </si>
  <si>
    <t>ALFA 1 GLIC PROT AC</t>
  </si>
  <si>
    <t>APOLIPOPROT B</t>
  </si>
  <si>
    <t>APTOGLOBINA</t>
  </si>
  <si>
    <t>Lp(a)</t>
  </si>
  <si>
    <t>FRUTTOSAMINA</t>
  </si>
  <si>
    <t>CERULOLASMINA</t>
  </si>
  <si>
    <t>PCR ULTRASENSIBILE</t>
  </si>
  <si>
    <t>Proteina C reattiva</t>
  </si>
  <si>
    <t>TAS</t>
  </si>
  <si>
    <t>Transferrina</t>
  </si>
  <si>
    <t>TOTALE PROTEINE</t>
  </si>
  <si>
    <t>DROGHE/FARMACI</t>
  </si>
  <si>
    <t>Acido valproico</t>
  </si>
  <si>
    <t>Amfetamine (urine)</t>
  </si>
  <si>
    <t>Barbiturati (urine)</t>
  </si>
  <si>
    <t>Benzodiazepine (urine)</t>
  </si>
  <si>
    <t>Cannabinoidi (metaboliti urina)</t>
  </si>
  <si>
    <t>BARBITURATI SIERO</t>
  </si>
  <si>
    <t>BENZODIAZEPINE (SIERO)</t>
  </si>
  <si>
    <t>SALICILATI</t>
  </si>
  <si>
    <t>PARACETAMOLO</t>
  </si>
  <si>
    <t>KETAMINA</t>
  </si>
  <si>
    <t>FENTANIL</t>
  </si>
  <si>
    <t>ETILGLUCURONIDE</t>
  </si>
  <si>
    <t>METOTREXATO</t>
  </si>
  <si>
    <t>FK 506</t>
  </si>
  <si>
    <t>SIROLIMUS</t>
  </si>
  <si>
    <t>LEVETITACETAM</t>
  </si>
  <si>
    <t>LACOSAMIDE</t>
  </si>
  <si>
    <t>LAMOTRIGINA</t>
  </si>
  <si>
    <t>ACIDO MICOFENOLICO (MPA)</t>
  </si>
  <si>
    <t>BUPRENORFINA</t>
  </si>
  <si>
    <t>Carbamazepina</t>
  </si>
  <si>
    <t>Ciclosporina</t>
  </si>
  <si>
    <t>Cocaina (urine)</t>
  </si>
  <si>
    <t>Fenitoina</t>
  </si>
  <si>
    <t>Fenobarbital</t>
  </si>
  <si>
    <t>Litio</t>
  </si>
  <si>
    <t>Metadone (urine)</t>
  </si>
  <si>
    <t>Oppiacei (metaboliti urina)</t>
  </si>
  <si>
    <t>Teofillina</t>
  </si>
  <si>
    <t>Vancomicina</t>
  </si>
  <si>
    <t>TOTALE FARMACI/DROGHE</t>
  </si>
  <si>
    <t>INFETTIVOLOGIA</t>
  </si>
  <si>
    <t>Cona  TOTALE</t>
  </si>
  <si>
    <t>HAV totali</t>
  </si>
  <si>
    <t>HAV IgM</t>
  </si>
  <si>
    <t>HBC AB</t>
  </si>
  <si>
    <t>HBC Ab IgM</t>
  </si>
  <si>
    <t>HBEAb</t>
  </si>
  <si>
    <t>HBSAB</t>
  </si>
  <si>
    <t>HBEAg</t>
  </si>
  <si>
    <t>HBSAg</t>
  </si>
  <si>
    <t>HCV</t>
  </si>
  <si>
    <t xml:space="preserve">HIV 1-2 </t>
  </si>
  <si>
    <t>Toxo IGG</t>
  </si>
  <si>
    <t>Toxo IGM</t>
  </si>
  <si>
    <t>Roso IGG</t>
  </si>
  <si>
    <t>Roso IGM</t>
  </si>
  <si>
    <t>CMV IGG</t>
  </si>
  <si>
    <t>CMV IGM</t>
  </si>
  <si>
    <t>TOTALE INFETTIVOLOGIA</t>
  </si>
  <si>
    <t>EBNA IGG</t>
  </si>
  <si>
    <t>EBV VCA G</t>
  </si>
  <si>
    <t>EBV VCA M</t>
  </si>
  <si>
    <t>HDV</t>
  </si>
  <si>
    <t>HSV IGG 1/2</t>
  </si>
  <si>
    <t>HSV IGG 2</t>
  </si>
  <si>
    <t>HSV IGM 1/2</t>
  </si>
  <si>
    <t>HZV IGG</t>
  </si>
  <si>
    <t>HZV IGM</t>
  </si>
  <si>
    <t>MORBILLO IGG</t>
  </si>
  <si>
    <t>MORBILLO IGM</t>
  </si>
  <si>
    <t>MYCOPLASMA IGG</t>
  </si>
  <si>
    <t>MYCOPLASMA IGM</t>
  </si>
  <si>
    <t>PARVO B19 IGG</t>
  </si>
  <si>
    <t>PARVO B19 IGM</t>
  </si>
  <si>
    <t>COVID IGG</t>
  </si>
  <si>
    <t>COVID IGM</t>
  </si>
  <si>
    <t>HEV  Epatite E</t>
  </si>
  <si>
    <t>TREPONEMA SCREEN</t>
  </si>
  <si>
    <t>ORMONI SPECIALI</t>
  </si>
  <si>
    <t>ACTH</t>
  </si>
  <si>
    <t>ALDOSTERONE</t>
  </si>
  <si>
    <t>BAP</t>
  </si>
  <si>
    <t>CALCITONINA</t>
  </si>
  <si>
    <t>ERITROPOIETINA</t>
  </si>
  <si>
    <t>DELTA4 ANDROSTENEDIONE</t>
  </si>
  <si>
    <t>IGF1 (SOMATOMEDINA)</t>
  </si>
  <si>
    <t>IGFBP3</t>
  </si>
  <si>
    <t>FGF-23</t>
  </si>
  <si>
    <t>NSE</t>
  </si>
  <si>
    <t>OSTEOCALCINA</t>
  </si>
  <si>
    <t>PROCALCOTONINA</t>
  </si>
  <si>
    <t>PEPTIDE C</t>
  </si>
  <si>
    <t>SHBG</t>
  </si>
  <si>
    <t>RENINA</t>
  </si>
  <si>
    <t>TPA</t>
  </si>
  <si>
    <t>VITAMINA D</t>
  </si>
  <si>
    <t>totale ORMONI SPECIALI  ferrara</t>
  </si>
  <si>
    <t xml:space="preserve">Cona urgenze </t>
  </si>
  <si>
    <t>Delta</t>
  </si>
  <si>
    <t>totale</t>
  </si>
  <si>
    <t>ACE</t>
  </si>
  <si>
    <t>Acidi biliari</t>
  </si>
  <si>
    <t>Glucosio 6 fosfato d</t>
  </si>
  <si>
    <t>Rame</t>
  </si>
  <si>
    <t>Zinco</t>
  </si>
  <si>
    <t>TOTALE estensione chimica</t>
  </si>
  <si>
    <t>TOTALE GENERALE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</si>
</sst>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0.000000"/>
  </numFmts>
  <fonts count="59">
    <font>
      <sz val="10"/>
      <name val="Arial"/>
      <family val="2"/>
    </font>
    <font>
      <sz val="10"/>
      <name val="Calibri"/>
      <family val="2"/>
    </font>
    <font>
      <b/>
      <sz val="36"/>
      <name val="Arial"/>
      <family val="2"/>
    </font>
    <font>
      <sz val="20"/>
      <name val="Calibri"/>
      <family val="2"/>
    </font>
    <font>
      <b/>
      <sz val="16"/>
      <name val="Calibri"/>
      <family val="2"/>
    </font>
    <font>
      <sz val="14"/>
      <name val="Calibri"/>
      <family val="2"/>
    </font>
    <font>
      <b/>
      <sz val="12"/>
      <name val="Calibri"/>
      <family val="2"/>
    </font>
    <font>
      <b/>
      <u val="single"/>
      <sz val="18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sz val="14"/>
      <color indexed="60"/>
      <name val="Calibri"/>
      <family val="2"/>
    </font>
    <font>
      <sz val="9"/>
      <name val="Calibri"/>
      <family val="2"/>
    </font>
    <font>
      <b/>
      <u val="single"/>
      <sz val="16"/>
      <name val="Calibri"/>
      <family val="2"/>
    </font>
    <font>
      <b/>
      <sz val="18"/>
      <name val="Calibri"/>
      <family val="2"/>
    </font>
    <font>
      <b/>
      <sz val="10"/>
      <name val="Calibri"/>
      <family val="2"/>
    </font>
    <font>
      <b/>
      <sz val="16"/>
      <color indexed="10"/>
      <name val="Calibri"/>
      <family val="2"/>
    </font>
    <font>
      <sz val="10"/>
      <color indexed="8"/>
      <name val="Microsoft Sans Serif"/>
      <family val="2"/>
    </font>
    <font>
      <sz val="12"/>
      <name val="Calibri"/>
      <family val="2"/>
    </font>
    <font>
      <b/>
      <sz val="14"/>
      <color indexed="60"/>
      <name val="Calibri"/>
      <family val="2"/>
    </font>
    <font>
      <sz val="14"/>
      <color indexed="61"/>
      <name val="Calibri"/>
      <family val="2"/>
    </font>
    <font>
      <b/>
      <sz val="14"/>
      <color indexed="10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20"/>
      <name val="Calibri"/>
      <family val="2"/>
    </font>
    <font>
      <sz val="18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0" fontId="43" fillId="0" borderId="2" applyNumberFormat="0" applyFill="0" applyAlignment="0" applyProtection="0"/>
    <xf numFmtId="0" fontId="44" fillId="21" borderId="3" applyNumberFormat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6" fillId="28" borderId="1" applyNumberFormat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0" fontId="48" fillId="20" borderId="5" applyNumberFormat="0" applyAlignment="0" applyProtection="0"/>
    <xf numFmtId="9" fontId="0" fillId="0" borderId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31" borderId="0" applyNumberFormat="0" applyBorder="0" applyAlignment="0" applyProtection="0"/>
    <xf numFmtId="0" fontId="57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46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10" xfId="0" applyNumberFormat="1" applyFont="1" applyFill="1" applyBorder="1" applyAlignment="1" applyProtection="1">
      <alignment/>
      <protection/>
    </xf>
    <xf numFmtId="0" fontId="1" fillId="0" borderId="11" xfId="0" applyNumberFormat="1" applyFont="1" applyFill="1" applyBorder="1" applyAlignment="1" applyProtection="1">
      <alignment/>
      <protection/>
    </xf>
    <xf numFmtId="0" fontId="1" fillId="0" borderId="12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1" fillId="0" borderId="13" xfId="0" applyNumberFormat="1" applyFont="1" applyFill="1" applyBorder="1" applyAlignment="1" applyProtection="1">
      <alignment/>
      <protection/>
    </xf>
    <xf numFmtId="0" fontId="1" fillId="0" borderId="14" xfId="0" applyNumberFormat="1" applyFont="1" applyFill="1" applyBorder="1" applyAlignment="1" applyProtection="1">
      <alignment/>
      <protection/>
    </xf>
    <xf numFmtId="0" fontId="1" fillId="0" borderId="15" xfId="0" applyNumberFormat="1" applyFont="1" applyFill="1" applyBorder="1" applyAlignment="1" applyProtection="1">
      <alignment/>
      <protection/>
    </xf>
    <xf numFmtId="0" fontId="3" fillId="0" borderId="16" xfId="0" applyNumberFormat="1" applyFont="1" applyFill="1" applyBorder="1" applyAlignment="1" applyProtection="1">
      <alignment/>
      <protection/>
    </xf>
    <xf numFmtId="0" fontId="4" fillId="0" borderId="17" xfId="0" applyNumberFormat="1" applyFont="1" applyFill="1" applyBorder="1" applyAlignment="1" applyProtection="1">
      <alignment horizontal="left"/>
      <protection/>
    </xf>
    <xf numFmtId="0" fontId="5" fillId="0" borderId="17" xfId="0" applyNumberFormat="1" applyFont="1" applyFill="1" applyBorder="1" applyAlignment="1" applyProtection="1">
      <alignment horizontal="center"/>
      <protection/>
    </xf>
    <xf numFmtId="0" fontId="6" fillId="0" borderId="18" xfId="0" applyNumberFormat="1" applyFont="1" applyFill="1" applyBorder="1" applyAlignment="1" applyProtection="1">
      <alignment horizontal="center" vertical="center"/>
      <protection/>
    </xf>
    <xf numFmtId="0" fontId="7" fillId="0" borderId="17" xfId="0" applyNumberFormat="1" applyFont="1" applyFill="1" applyBorder="1" applyAlignment="1" applyProtection="1">
      <alignment horizontal="left" vertical="center"/>
      <protection/>
    </xf>
    <xf numFmtId="0" fontId="5" fillId="0" borderId="17" xfId="0" applyNumberFormat="1" applyFont="1" applyFill="1" applyBorder="1" applyAlignment="1" applyProtection="1">
      <alignment horizontal="center" vertical="center" wrapText="1"/>
      <protection/>
    </xf>
    <xf numFmtId="0" fontId="5" fillId="0" borderId="17" xfId="0" applyNumberFormat="1" applyFont="1" applyFill="1" applyBorder="1" applyAlignment="1" applyProtection="1">
      <alignment horizontal="center" vertical="center"/>
      <protection/>
    </xf>
    <xf numFmtId="0" fontId="1" fillId="0" borderId="18" xfId="0" applyNumberFormat="1" applyFont="1" applyFill="1" applyBorder="1" applyAlignment="1" applyProtection="1">
      <alignment horizontal="center"/>
      <protection/>
    </xf>
    <xf numFmtId="0" fontId="8" fillId="0" borderId="16" xfId="0" applyNumberFormat="1" applyFont="1" applyFill="1" applyBorder="1" applyAlignment="1" applyProtection="1">
      <alignment horizontal="center"/>
      <protection/>
    </xf>
    <xf numFmtId="0" fontId="4" fillId="0" borderId="17" xfId="0" applyFont="1" applyFill="1" applyBorder="1" applyAlignment="1">
      <alignment horizontal="left" vertical="center"/>
    </xf>
    <xf numFmtId="3" fontId="5" fillId="33" borderId="17" xfId="0" applyNumberFormat="1" applyFont="1" applyFill="1" applyBorder="1" applyAlignment="1" applyProtection="1">
      <alignment/>
      <protection/>
    </xf>
    <xf numFmtId="3" fontId="9" fillId="0" borderId="17" xfId="0" applyNumberFormat="1" applyFont="1" applyFill="1" applyBorder="1" applyAlignment="1" applyProtection="1">
      <alignment/>
      <protection/>
    </xf>
    <xf numFmtId="3" fontId="9" fillId="33" borderId="17" xfId="0" applyNumberFormat="1" applyFont="1" applyFill="1" applyBorder="1" applyAlignment="1" applyProtection="1">
      <alignment/>
      <protection/>
    </xf>
    <xf numFmtId="3" fontId="9" fillId="0" borderId="18" xfId="0" applyNumberFormat="1" applyFont="1" applyFill="1" applyBorder="1" applyAlignment="1" applyProtection="1">
      <alignment horizontal="center"/>
      <protection/>
    </xf>
    <xf numFmtId="3" fontId="5" fillId="34" borderId="17" xfId="0" applyNumberFormat="1" applyFont="1" applyFill="1" applyBorder="1" applyAlignment="1" applyProtection="1">
      <alignment/>
      <protection/>
    </xf>
    <xf numFmtId="3" fontId="9" fillId="35" borderId="17" xfId="0" applyNumberFormat="1" applyFont="1" applyFill="1" applyBorder="1" applyAlignment="1" applyProtection="1">
      <alignment/>
      <protection/>
    </xf>
    <xf numFmtId="3" fontId="10" fillId="36" borderId="17" xfId="0" applyNumberFormat="1" applyFont="1" applyFill="1" applyBorder="1" applyAlignment="1" applyProtection="1">
      <alignment/>
      <protection/>
    </xf>
    <xf numFmtId="3" fontId="9" fillId="36" borderId="17" xfId="0" applyNumberFormat="1" applyFont="1" applyFill="1" applyBorder="1" applyAlignment="1" applyProtection="1">
      <alignment/>
      <protection/>
    </xf>
    <xf numFmtId="3" fontId="5" fillId="37" borderId="17" xfId="0" applyNumberFormat="1" applyFont="1" applyFill="1" applyBorder="1" applyAlignment="1" applyProtection="1">
      <alignment/>
      <protection/>
    </xf>
    <xf numFmtId="3" fontId="9" fillId="37" borderId="17" xfId="0" applyNumberFormat="1" applyFont="1" applyFill="1" applyBorder="1" applyAlignment="1" applyProtection="1">
      <alignment/>
      <protection/>
    </xf>
    <xf numFmtId="3" fontId="5" fillId="38" borderId="17" xfId="0" applyNumberFormat="1" applyFont="1" applyFill="1" applyBorder="1" applyAlignment="1" applyProtection="1">
      <alignment/>
      <protection/>
    </xf>
    <xf numFmtId="3" fontId="1" fillId="0" borderId="0" xfId="0" applyNumberFormat="1" applyFont="1" applyFill="1" applyBorder="1" applyAlignment="1" applyProtection="1">
      <alignment/>
      <protection/>
    </xf>
    <xf numFmtId="3" fontId="1" fillId="0" borderId="12" xfId="0" applyNumberFormat="1" applyFont="1" applyFill="1" applyBorder="1" applyAlignment="1" applyProtection="1">
      <alignment/>
      <protection/>
    </xf>
    <xf numFmtId="0" fontId="11" fillId="0" borderId="19" xfId="0" applyNumberFormat="1" applyFont="1" applyFill="1" applyBorder="1" applyAlignment="1" applyProtection="1">
      <alignment horizontal="center"/>
      <protection/>
    </xf>
    <xf numFmtId="0" fontId="12" fillId="38" borderId="20" xfId="0" applyFont="1" applyFill="1" applyBorder="1" applyAlignment="1">
      <alignment horizontal="left" vertical="center"/>
    </xf>
    <xf numFmtId="3" fontId="13" fillId="38" borderId="20" xfId="0" applyNumberFormat="1" applyFont="1" applyFill="1" applyBorder="1" applyAlignment="1" applyProtection="1">
      <alignment/>
      <protection/>
    </xf>
    <xf numFmtId="3" fontId="5" fillId="38" borderId="20" xfId="0" applyNumberFormat="1" applyFont="1" applyFill="1" applyBorder="1" applyAlignment="1">
      <alignment horizontal="right" vertical="center"/>
    </xf>
    <xf numFmtId="3" fontId="13" fillId="0" borderId="21" xfId="0" applyNumberFormat="1" applyFont="1" applyFill="1" applyBorder="1" applyAlignment="1" applyProtection="1">
      <alignment horizontal="center"/>
      <protection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3" fillId="0" borderId="22" xfId="0" applyNumberFormat="1" applyFont="1" applyFill="1" applyBorder="1" applyAlignment="1" applyProtection="1">
      <alignment/>
      <protection/>
    </xf>
    <xf numFmtId="0" fontId="7" fillId="0" borderId="23" xfId="0" applyNumberFormat="1" applyFont="1" applyFill="1" applyBorder="1" applyAlignment="1" applyProtection="1">
      <alignment horizontal="left" vertical="center"/>
      <protection/>
    </xf>
    <xf numFmtId="0" fontId="5" fillId="0" borderId="23" xfId="0" applyNumberFormat="1" applyFont="1" applyFill="1" applyBorder="1" applyAlignment="1" applyProtection="1">
      <alignment horizontal="center" vertical="center" wrapText="1"/>
      <protection/>
    </xf>
    <xf numFmtId="0" fontId="5" fillId="0" borderId="23" xfId="0" applyNumberFormat="1" applyFont="1" applyFill="1" applyBorder="1" applyAlignment="1" applyProtection="1">
      <alignment vertical="center" wrapText="1"/>
      <protection/>
    </xf>
    <xf numFmtId="0" fontId="5" fillId="0" borderId="23" xfId="0" applyNumberFormat="1" applyFont="1" applyFill="1" applyBorder="1" applyAlignment="1" applyProtection="1">
      <alignment vertical="center"/>
      <protection/>
    </xf>
    <xf numFmtId="0" fontId="14" fillId="0" borderId="24" xfId="0" applyNumberFormat="1" applyFont="1" applyFill="1" applyBorder="1" applyAlignment="1" applyProtection="1">
      <alignment horizontal="center" vertical="center"/>
      <protection/>
    </xf>
    <xf numFmtId="0" fontId="1" fillId="0" borderId="25" xfId="0" applyNumberFormat="1" applyFont="1" applyFill="1" applyBorder="1" applyAlignment="1" applyProtection="1">
      <alignment/>
      <protection/>
    </xf>
    <xf numFmtId="0" fontId="8" fillId="0" borderId="26" xfId="0" applyNumberFormat="1" applyFont="1" applyFill="1" applyBorder="1" applyAlignment="1" applyProtection="1">
      <alignment horizontal="center"/>
      <protection/>
    </xf>
    <xf numFmtId="1" fontId="9" fillId="0" borderId="17" xfId="0" applyNumberFormat="1" applyFont="1" applyFill="1" applyBorder="1" applyAlignment="1" applyProtection="1">
      <alignment/>
      <protection/>
    </xf>
    <xf numFmtId="1" fontId="14" fillId="0" borderId="17" xfId="0" applyNumberFormat="1" applyFont="1" applyFill="1" applyBorder="1" applyAlignment="1" applyProtection="1">
      <alignment/>
      <protection/>
    </xf>
    <xf numFmtId="3" fontId="9" fillId="0" borderId="27" xfId="0" applyNumberFormat="1" applyFont="1" applyFill="1" applyBorder="1" applyAlignment="1" applyProtection="1">
      <alignment horizontal="center"/>
      <protection/>
    </xf>
    <xf numFmtId="3" fontId="9" fillId="39" borderId="17" xfId="0" applyNumberFormat="1" applyFont="1" applyFill="1" applyBorder="1" applyAlignment="1" applyProtection="1">
      <alignment/>
      <protection/>
    </xf>
    <xf numFmtId="0" fontId="15" fillId="0" borderId="17" xfId="0" applyFont="1" applyFill="1" applyBorder="1" applyAlignment="1">
      <alignment horizontal="left" vertical="center"/>
    </xf>
    <xf numFmtId="3" fontId="5" fillId="0" borderId="17" xfId="0" applyNumberFormat="1" applyFont="1" applyFill="1" applyBorder="1" applyAlignment="1" applyProtection="1">
      <alignment/>
      <protection/>
    </xf>
    <xf numFmtId="3" fontId="9" fillId="0" borderId="17" xfId="0" applyNumberFormat="1" applyFont="1" applyFill="1" applyBorder="1" applyAlignment="1" applyProtection="1">
      <alignment horizontal="center"/>
      <protection/>
    </xf>
    <xf numFmtId="166" fontId="16" fillId="0" borderId="0" xfId="0" applyNumberFormat="1" applyFont="1" applyBorder="1" applyAlignment="1">
      <alignment/>
    </xf>
    <xf numFmtId="3" fontId="9" fillId="0" borderId="17" xfId="0" applyNumberFormat="1" applyFont="1" applyFill="1" applyBorder="1" applyAlignment="1">
      <alignment horizontal="right" vertical="center"/>
    </xf>
    <xf numFmtId="3" fontId="17" fillId="0" borderId="0" xfId="0" applyNumberFormat="1" applyFont="1" applyFill="1" applyBorder="1" applyAlignment="1" applyProtection="1">
      <alignment/>
      <protection/>
    </xf>
    <xf numFmtId="3" fontId="9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28" xfId="0" applyNumberFormat="1" applyFont="1" applyFill="1" applyBorder="1" applyAlignment="1" applyProtection="1">
      <alignment/>
      <protection/>
    </xf>
    <xf numFmtId="0" fontId="12" fillId="38" borderId="29" xfId="0" applyNumberFormat="1" applyFont="1" applyFill="1" applyBorder="1" applyAlignment="1" applyProtection="1">
      <alignment horizontal="left" vertical="center"/>
      <protection/>
    </xf>
    <xf numFmtId="3" fontId="9" fillId="38" borderId="29" xfId="0" applyNumberFormat="1" applyFont="1" applyFill="1" applyBorder="1" applyAlignment="1">
      <alignment horizontal="right" vertical="center"/>
    </xf>
    <xf numFmtId="3" fontId="9" fillId="0" borderId="3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/>
      <protection/>
    </xf>
    <xf numFmtId="1" fontId="1" fillId="0" borderId="0" xfId="0" applyNumberFormat="1" applyFont="1" applyFill="1" applyBorder="1" applyAlignment="1" applyProtection="1">
      <alignment/>
      <protection/>
    </xf>
    <xf numFmtId="3" fontId="6" fillId="0" borderId="0" xfId="0" applyNumberFormat="1" applyFont="1" applyFill="1" applyBorder="1" applyAlignment="1" applyProtection="1">
      <alignment horizontal="center"/>
      <protection/>
    </xf>
    <xf numFmtId="0" fontId="5" fillId="0" borderId="23" xfId="0" applyNumberFormat="1" applyFont="1" applyFill="1" applyBorder="1" applyAlignment="1" applyProtection="1">
      <alignment wrapText="1"/>
      <protection/>
    </xf>
    <xf numFmtId="0" fontId="6" fillId="0" borderId="24" xfId="0" applyNumberFormat="1" applyFont="1" applyFill="1" applyBorder="1" applyAlignment="1" applyProtection="1">
      <alignment horizontal="center" vertical="center"/>
      <protection/>
    </xf>
    <xf numFmtId="0" fontId="11" fillId="0" borderId="26" xfId="0" applyNumberFormat="1" applyFont="1" applyFill="1" applyBorder="1" applyAlignment="1" applyProtection="1">
      <alignment horizontal="center"/>
      <protection/>
    </xf>
    <xf numFmtId="0" fontId="4" fillId="0" borderId="17" xfId="0" applyNumberFormat="1" applyFont="1" applyFill="1" applyBorder="1" applyAlignment="1" applyProtection="1">
      <alignment horizontal="left" vertical="center"/>
      <protection/>
    </xf>
    <xf numFmtId="3" fontId="18" fillId="0" borderId="17" xfId="0" applyNumberFormat="1" applyFont="1" applyFill="1" applyBorder="1" applyAlignment="1" applyProtection="1">
      <alignment/>
      <protection/>
    </xf>
    <xf numFmtId="3" fontId="9" fillId="0" borderId="31" xfId="0" applyNumberFormat="1" applyFont="1" applyFill="1" applyBorder="1" applyAlignment="1" applyProtection="1">
      <alignment horizontal="center" vertical="center"/>
      <protection/>
    </xf>
    <xf numFmtId="0" fontId="12" fillId="0" borderId="29" xfId="0" applyNumberFormat="1" applyFont="1" applyFill="1" applyBorder="1" applyAlignment="1" applyProtection="1">
      <alignment horizontal="left" vertical="center"/>
      <protection/>
    </xf>
    <xf numFmtId="3" fontId="1" fillId="0" borderId="0" xfId="0" applyNumberFormat="1" applyFont="1" applyFill="1" applyBorder="1" applyAlignment="1" applyProtection="1">
      <alignment horizontal="center"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7" fillId="0" borderId="26" xfId="0" applyNumberFormat="1" applyFont="1" applyFill="1" applyBorder="1" applyAlignment="1" applyProtection="1">
      <alignment horizontal="center"/>
      <protection/>
    </xf>
    <xf numFmtId="0" fontId="5" fillId="36" borderId="17" xfId="0" applyNumberFormat="1" applyFont="1" applyFill="1" applyBorder="1" applyAlignment="1" applyProtection="1">
      <alignment wrapText="1"/>
      <protection/>
    </xf>
    <xf numFmtId="1" fontId="9" fillId="36" borderId="17" xfId="0" applyNumberFormat="1" applyFont="1" applyFill="1" applyBorder="1" applyAlignment="1" applyProtection="1">
      <alignment/>
      <protection/>
    </xf>
    <xf numFmtId="0" fontId="5" fillId="38" borderId="17" xfId="0" applyNumberFormat="1" applyFont="1" applyFill="1" applyBorder="1" applyAlignment="1" applyProtection="1">
      <alignment wrapText="1"/>
      <protection/>
    </xf>
    <xf numFmtId="1" fontId="9" fillId="38" borderId="17" xfId="0" applyNumberFormat="1" applyFont="1" applyFill="1" applyBorder="1" applyAlignment="1" applyProtection="1">
      <alignment/>
      <protection/>
    </xf>
    <xf numFmtId="0" fontId="5" fillId="40" borderId="17" xfId="0" applyNumberFormat="1" applyFont="1" applyFill="1" applyBorder="1" applyAlignment="1" applyProtection="1">
      <alignment wrapText="1"/>
      <protection/>
    </xf>
    <xf numFmtId="1" fontId="9" fillId="40" borderId="17" xfId="0" applyNumberFormat="1" applyFont="1" applyFill="1" applyBorder="1" applyAlignment="1" applyProtection="1">
      <alignment/>
      <protection/>
    </xf>
    <xf numFmtId="0" fontId="19" fillId="40" borderId="17" xfId="0" applyNumberFormat="1" applyFont="1" applyFill="1" applyBorder="1" applyAlignment="1" applyProtection="1">
      <alignment wrapText="1"/>
      <protection/>
    </xf>
    <xf numFmtId="1" fontId="20" fillId="0" borderId="17" xfId="0" applyNumberFormat="1" applyFont="1" applyFill="1" applyBorder="1" applyAlignment="1" applyProtection="1">
      <alignment/>
      <protection/>
    </xf>
    <xf numFmtId="1" fontId="20" fillId="40" borderId="17" xfId="0" applyNumberFormat="1" applyFont="1" applyFill="1" applyBorder="1" applyAlignment="1" applyProtection="1">
      <alignment/>
      <protection/>
    </xf>
    <xf numFmtId="1" fontId="20" fillId="38" borderId="17" xfId="0" applyNumberFormat="1" applyFont="1" applyFill="1" applyBorder="1" applyAlignment="1" applyProtection="1">
      <alignment/>
      <protection/>
    </xf>
    <xf numFmtId="0" fontId="5" fillId="41" borderId="17" xfId="0" applyNumberFormat="1" applyFont="1" applyFill="1" applyBorder="1" applyAlignment="1" applyProtection="1">
      <alignment wrapText="1"/>
      <protection/>
    </xf>
    <xf numFmtId="0" fontId="5" fillId="42" borderId="17" xfId="0" applyNumberFormat="1" applyFont="1" applyFill="1" applyBorder="1" applyAlignment="1" applyProtection="1">
      <alignment wrapText="1"/>
      <protection/>
    </xf>
    <xf numFmtId="1" fontId="9" fillId="42" borderId="17" xfId="0" applyNumberFormat="1" applyFont="1" applyFill="1" applyBorder="1" applyAlignment="1" applyProtection="1">
      <alignment/>
      <protection/>
    </xf>
    <xf numFmtId="0" fontId="5" fillId="37" borderId="17" xfId="0" applyNumberFormat="1" applyFont="1" applyFill="1" applyBorder="1" applyAlignment="1" applyProtection="1">
      <alignment wrapText="1"/>
      <protection/>
    </xf>
    <xf numFmtId="1" fontId="9" fillId="37" borderId="17" xfId="0" applyNumberFormat="1" applyFont="1" applyFill="1" applyBorder="1" applyAlignment="1" applyProtection="1">
      <alignment/>
      <protection/>
    </xf>
    <xf numFmtId="3" fontId="9" fillId="36" borderId="17" xfId="0" applyNumberFormat="1" applyFont="1" applyFill="1" applyBorder="1" applyAlignment="1">
      <alignment horizontal="right" vertical="center"/>
    </xf>
    <xf numFmtId="3" fontId="9" fillId="38" borderId="29" xfId="0" applyNumberFormat="1" applyFont="1" applyFill="1" applyBorder="1" applyAlignment="1" applyProtection="1">
      <alignment horizontal="right"/>
      <protection/>
    </xf>
    <xf numFmtId="0" fontId="12" fillId="0" borderId="0" xfId="0" applyNumberFormat="1" applyFont="1" applyFill="1" applyBorder="1" applyAlignment="1" applyProtection="1">
      <alignment horizontal="left" vertical="center"/>
      <protection/>
    </xf>
    <xf numFmtId="3" fontId="5" fillId="0" borderId="25" xfId="0" applyNumberFormat="1" applyFont="1" applyFill="1" applyBorder="1" applyAlignment="1" applyProtection="1">
      <alignment/>
      <protection/>
    </xf>
    <xf numFmtId="3" fontId="5" fillId="0" borderId="0" xfId="0" applyNumberFormat="1" applyFont="1" applyFill="1" applyBorder="1" applyAlignment="1" applyProtection="1">
      <alignment/>
      <protection/>
    </xf>
    <xf numFmtId="3" fontId="5" fillId="0" borderId="25" xfId="0" applyNumberFormat="1" applyFont="1" applyFill="1" applyBorder="1" applyAlignment="1" applyProtection="1">
      <alignment horizontal="center"/>
      <protection/>
    </xf>
    <xf numFmtId="0" fontId="9" fillId="0" borderId="17" xfId="0" applyFont="1" applyFill="1" applyBorder="1" applyAlignment="1">
      <alignment horizontal="left" vertical="center"/>
    </xf>
    <xf numFmtId="0" fontId="5" fillId="34" borderId="17" xfId="0" applyNumberFormat="1" applyFont="1" applyFill="1" applyBorder="1" applyAlignment="1" applyProtection="1">
      <alignment/>
      <protection/>
    </xf>
    <xf numFmtId="0" fontId="9" fillId="0" borderId="17" xfId="0" applyNumberFormat="1" applyFont="1" applyFill="1" applyBorder="1" applyAlignment="1" applyProtection="1">
      <alignment horizontal="left" vertical="center"/>
      <protection/>
    </xf>
    <xf numFmtId="0" fontId="5" fillId="43" borderId="17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1" fillId="0" borderId="22" xfId="0" applyNumberFormat="1" applyFont="1" applyFill="1" applyBorder="1" applyAlignment="1" applyProtection="1">
      <alignment/>
      <protection/>
    </xf>
    <xf numFmtId="0" fontId="4" fillId="0" borderId="23" xfId="0" applyNumberFormat="1" applyFont="1" applyFill="1" applyBorder="1" applyAlignment="1" applyProtection="1">
      <alignment horizontal="left"/>
      <protection/>
    </xf>
    <xf numFmtId="0" fontId="0" fillId="0" borderId="26" xfId="0" applyBorder="1" applyAlignment="1">
      <alignment/>
    </xf>
    <xf numFmtId="0" fontId="21" fillId="44" borderId="17" xfId="0" applyFont="1" applyFill="1" applyBorder="1" applyAlignment="1">
      <alignment/>
    </xf>
    <xf numFmtId="0" fontId="21" fillId="0" borderId="17" xfId="0" applyFont="1" applyBorder="1" applyAlignment="1">
      <alignment/>
    </xf>
    <xf numFmtId="3" fontId="22" fillId="0" borderId="27" xfId="0" applyNumberFormat="1" applyFont="1" applyFill="1" applyBorder="1" applyAlignment="1">
      <alignment/>
    </xf>
    <xf numFmtId="0" fontId="1" fillId="0" borderId="28" xfId="0" applyNumberFormat="1" applyFont="1" applyFill="1" applyBorder="1" applyAlignment="1" applyProtection="1">
      <alignment/>
      <protection/>
    </xf>
    <xf numFmtId="0" fontId="23" fillId="38" borderId="29" xfId="0" applyNumberFormat="1" applyFont="1" applyFill="1" applyBorder="1" applyAlignment="1" applyProtection="1">
      <alignment horizontal="left" vertical="center"/>
      <protection/>
    </xf>
    <xf numFmtId="3" fontId="4" fillId="38" borderId="29" xfId="0" applyNumberFormat="1" applyFont="1" applyFill="1" applyBorder="1" applyAlignment="1" applyProtection="1">
      <alignment horizontal="right"/>
      <protection/>
    </xf>
    <xf numFmtId="3" fontId="4" fillId="0" borderId="30" xfId="0" applyNumberFormat="1" applyFont="1" applyFill="1" applyBorder="1" applyAlignment="1" applyProtection="1">
      <alignment horizontal="right"/>
      <protection/>
    </xf>
    <xf numFmtId="0" fontId="1" fillId="0" borderId="26" xfId="0" applyNumberFormat="1" applyFont="1" applyFill="1" applyBorder="1" applyAlignment="1" applyProtection="1">
      <alignment/>
      <protection/>
    </xf>
    <xf numFmtId="49" fontId="22" fillId="0" borderId="17" xfId="0" applyNumberFormat="1" applyFont="1" applyBorder="1" applyAlignment="1">
      <alignment/>
    </xf>
    <xf numFmtId="0" fontId="9" fillId="37" borderId="17" xfId="0" applyNumberFormat="1" applyFont="1" applyFill="1" applyBorder="1" applyAlignment="1" applyProtection="1">
      <alignment/>
      <protection/>
    </xf>
    <xf numFmtId="0" fontId="9" fillId="0" borderId="17" xfId="0" applyNumberFormat="1" applyFont="1" applyFill="1" applyBorder="1" applyAlignment="1" applyProtection="1">
      <alignment/>
      <protection/>
    </xf>
    <xf numFmtId="0" fontId="9" fillId="34" borderId="17" xfId="0" applyNumberFormat="1" applyFont="1" applyFill="1" applyBorder="1" applyAlignment="1" applyProtection="1">
      <alignment/>
      <protection/>
    </xf>
    <xf numFmtId="49" fontId="20" fillId="0" borderId="17" xfId="0" applyNumberFormat="1" applyFont="1" applyBorder="1" applyAlignment="1">
      <alignment/>
    </xf>
    <xf numFmtId="0" fontId="9" fillId="40" borderId="17" xfId="0" applyNumberFormat="1" applyFont="1" applyFill="1" applyBorder="1" applyAlignment="1" applyProtection="1">
      <alignment/>
      <protection/>
    </xf>
    <xf numFmtId="0" fontId="9" fillId="41" borderId="17" xfId="0" applyNumberFormat="1" applyFont="1" applyFill="1" applyBorder="1" applyAlignment="1" applyProtection="1">
      <alignment/>
      <protection/>
    </xf>
    <xf numFmtId="0" fontId="9" fillId="35" borderId="17" xfId="0" applyNumberFormat="1" applyFont="1" applyFill="1" applyBorder="1" applyAlignment="1" applyProtection="1">
      <alignment/>
      <protection/>
    </xf>
    <xf numFmtId="0" fontId="4" fillId="38" borderId="29" xfId="0" applyNumberFormat="1" applyFont="1" applyFill="1" applyBorder="1" applyAlignment="1" applyProtection="1">
      <alignment horizontal="left" wrapText="1"/>
      <protection/>
    </xf>
    <xf numFmtId="0" fontId="4" fillId="38" borderId="29" xfId="0" applyNumberFormat="1" applyFont="1" applyFill="1" applyBorder="1" applyAlignment="1" applyProtection="1">
      <alignment horizontal="left"/>
      <protection/>
    </xf>
    <xf numFmtId="0" fontId="4" fillId="38" borderId="29" xfId="0" applyNumberFormat="1" applyFont="1" applyFill="1" applyBorder="1" applyAlignment="1" applyProtection="1">
      <alignment horizontal="right"/>
      <protection/>
    </xf>
    <xf numFmtId="0" fontId="4" fillId="0" borderId="23" xfId="0" applyFont="1" applyFill="1" applyBorder="1" applyAlignment="1">
      <alignment horizontal="center" vertical="center"/>
    </xf>
    <xf numFmtId="0" fontId="5" fillId="0" borderId="23" xfId="0" applyNumberFormat="1" applyFont="1" applyFill="1" applyBorder="1" applyAlignment="1" applyProtection="1">
      <alignment/>
      <protection/>
    </xf>
    <xf numFmtId="0" fontId="5" fillId="0" borderId="23" xfId="0" applyFont="1" applyFill="1" applyBorder="1" applyAlignment="1">
      <alignment vertical="center" wrapText="1"/>
    </xf>
    <xf numFmtId="0" fontId="5" fillId="0" borderId="17" xfId="0" applyNumberFormat="1" applyFont="1" applyFill="1" applyBorder="1" applyAlignment="1" applyProtection="1">
      <alignment/>
      <protection/>
    </xf>
    <xf numFmtId="0" fontId="1" fillId="0" borderId="17" xfId="0" applyFont="1" applyFill="1" applyBorder="1" applyAlignment="1">
      <alignment horizontal="left" vertical="center"/>
    </xf>
    <xf numFmtId="0" fontId="1" fillId="0" borderId="17" xfId="0" applyNumberFormat="1" applyFont="1" applyFill="1" applyBorder="1" applyAlignment="1" applyProtection="1">
      <alignment/>
      <protection/>
    </xf>
    <xf numFmtId="0" fontId="14" fillId="0" borderId="17" xfId="0" applyNumberFormat="1" applyFont="1" applyFill="1" applyBorder="1" applyAlignment="1" applyProtection="1">
      <alignment/>
      <protection/>
    </xf>
    <xf numFmtId="3" fontId="14" fillId="0" borderId="27" xfId="0" applyNumberFormat="1" applyFont="1" applyFill="1" applyBorder="1" applyAlignment="1" applyProtection="1">
      <alignment horizontal="center"/>
      <protection/>
    </xf>
    <xf numFmtId="0" fontId="4" fillId="38" borderId="29" xfId="0" applyNumberFormat="1" applyFont="1" applyFill="1" applyBorder="1" applyAlignment="1" applyProtection="1">
      <alignment/>
      <protection/>
    </xf>
    <xf numFmtId="3" fontId="4" fillId="0" borderId="30" xfId="0" applyNumberFormat="1" applyFont="1" applyFill="1" applyBorder="1" applyAlignment="1" applyProtection="1">
      <alignment horizontal="center"/>
      <protection/>
    </xf>
    <xf numFmtId="0" fontId="24" fillId="0" borderId="12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23" fillId="45" borderId="32" xfId="0" applyNumberFormat="1" applyFont="1" applyFill="1" applyBorder="1" applyAlignment="1" applyProtection="1">
      <alignment horizontal="left" vertical="center"/>
      <protection/>
    </xf>
    <xf numFmtId="3" fontId="4" fillId="46" borderId="33" xfId="0" applyNumberFormat="1" applyFont="1" applyFill="1" applyBorder="1" applyAlignment="1" applyProtection="1">
      <alignment horizontal="right"/>
      <protection/>
    </xf>
    <xf numFmtId="3" fontId="13" fillId="0" borderId="34" xfId="0" applyNumberFormat="1" applyFont="1" applyFill="1" applyBorder="1" applyAlignment="1" applyProtection="1">
      <alignment horizontal="center"/>
      <protection/>
    </xf>
    <xf numFmtId="0" fontId="1" fillId="0" borderId="35" xfId="0" applyNumberFormat="1" applyFont="1" applyFill="1" applyBorder="1" applyAlignment="1" applyProtection="1">
      <alignment/>
      <protection/>
    </xf>
    <xf numFmtId="0" fontId="1" fillId="0" borderId="36" xfId="0" applyNumberFormat="1" applyFont="1" applyFill="1" applyBorder="1" applyAlignment="1" applyProtection="1">
      <alignment/>
      <protection/>
    </xf>
    <xf numFmtId="0" fontId="1" fillId="0" borderId="36" xfId="0" applyNumberFormat="1" applyFont="1" applyFill="1" applyBorder="1" applyAlignment="1" applyProtection="1">
      <alignment horizontal="center"/>
      <protection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0" fontId="5" fillId="0" borderId="17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780373"/>
      <rgbColor rgb="00008080"/>
      <rgbColor rgb="00BFBFBF"/>
      <rgbColor rgb="00808080"/>
      <rgbColor rgb="009999FF"/>
      <rgbColor rgb="007030A0"/>
      <rgbColor rgb="00FFFFCC"/>
      <rgbColor rgb="00CCFFFF"/>
      <rgbColor rgb="00660066"/>
      <rgbColor rgb="00FF8080"/>
      <rgbColor rgb="000066CC"/>
      <rgbColor rgb="00AFD095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0F0"/>
      <rgbColor rgb="00CCFFFF"/>
      <rgbColor rgb="00CCFFCC"/>
      <rgbColor rgb="00FFF75D"/>
      <rgbColor rgb="0099CCFF"/>
      <rgbColor rgb="00FF99CC"/>
      <rgbColor rgb="00CC99FF"/>
      <rgbColor rgb="00FFCC99"/>
      <rgbColor rgb="003366FF"/>
      <rgbColor rgb="0033CCCC"/>
      <rgbColor rgb="0092D050"/>
      <rgbColor rgb="00FFCC00"/>
      <rgbColor rgb="00FF8000"/>
      <rgbColor rgb="00ED7D31"/>
      <rgbColor rgb="00666699"/>
      <rgbColor rgb="00969696"/>
      <rgbColor rgb="00003366"/>
      <rgbColor rgb="00339966"/>
      <rgbColor rgb="00003300"/>
      <rgbColor rgb="00333300"/>
      <rgbColor rgb="00C9211E"/>
      <rgbColor rgb="00FF3838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4"/>
  <sheetViews>
    <sheetView tabSelected="1" zoomScale="52" zoomScaleNormal="52" zoomScalePageLayoutView="0" workbookViewId="0" topLeftCell="A136">
      <selection activeCell="F143" sqref="F143"/>
    </sheetView>
  </sheetViews>
  <sheetFormatPr defaultColWidth="11.57421875" defaultRowHeight="12.75"/>
  <cols>
    <col min="1" max="1" width="11.57421875" style="0" customWidth="1"/>
    <col min="2" max="2" width="3.7109375" style="0" customWidth="1"/>
    <col min="3" max="3" width="42.140625" style="0" customWidth="1"/>
    <col min="4" max="4" width="11.57421875" style="0" customWidth="1"/>
    <col min="5" max="5" width="14.421875" style="0" customWidth="1"/>
    <col min="6" max="6" width="11.57421875" style="0" customWidth="1"/>
    <col min="7" max="7" width="12.00390625" style="0" customWidth="1"/>
    <col min="8" max="8" width="14.421875" style="0" customWidth="1"/>
    <col min="9" max="9" width="12.00390625" style="0" customWidth="1"/>
    <col min="10" max="10" width="12.28125" style="0" customWidth="1"/>
    <col min="11" max="11" width="14.421875" style="1" customWidth="1"/>
  </cols>
  <sheetData>
    <row r="1" spans="1:12" ht="45">
      <c r="A1" s="2"/>
      <c r="B1" s="144" t="s">
        <v>0</v>
      </c>
      <c r="C1" s="144"/>
      <c r="D1" s="144"/>
      <c r="E1" s="144"/>
      <c r="F1" s="144"/>
      <c r="G1" s="144"/>
      <c r="H1" s="144"/>
      <c r="I1" s="144"/>
      <c r="J1" s="144"/>
      <c r="K1" s="144"/>
      <c r="L1" s="3"/>
    </row>
    <row r="2" spans="1:12" ht="12.75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12.75">
      <c r="A3" s="4"/>
      <c r="B3" s="6"/>
      <c r="C3" s="7"/>
      <c r="D3" s="7"/>
      <c r="E3" s="7"/>
      <c r="F3" s="7"/>
      <c r="G3" s="7"/>
      <c r="H3" s="7"/>
      <c r="I3" s="7"/>
      <c r="J3" s="7"/>
      <c r="K3" s="8"/>
      <c r="L3" s="5"/>
    </row>
    <row r="4" spans="1:12" ht="26.25">
      <c r="A4" s="4"/>
      <c r="B4" s="9"/>
      <c r="C4" s="10"/>
      <c r="D4" s="11"/>
      <c r="E4" s="145" t="s">
        <v>1</v>
      </c>
      <c r="F4" s="145"/>
      <c r="G4" s="145"/>
      <c r="H4" s="145"/>
      <c r="I4" s="145"/>
      <c r="J4" s="145"/>
      <c r="K4" s="12" t="s">
        <v>2</v>
      </c>
      <c r="L4" s="5"/>
    </row>
    <row r="5" spans="1:12" ht="75">
      <c r="A5" s="4"/>
      <c r="B5" s="9"/>
      <c r="C5" s="13" t="s">
        <v>3</v>
      </c>
      <c r="D5" s="14" t="s">
        <v>4</v>
      </c>
      <c r="E5" s="14" t="s">
        <v>5</v>
      </c>
      <c r="F5" s="14" t="s">
        <v>6</v>
      </c>
      <c r="G5" s="14" t="s">
        <v>7</v>
      </c>
      <c r="H5" s="14" t="s">
        <v>8</v>
      </c>
      <c r="I5" s="14" t="s">
        <v>9</v>
      </c>
      <c r="J5" s="15" t="s">
        <v>10</v>
      </c>
      <c r="K5" s="16"/>
      <c r="L5" s="5"/>
    </row>
    <row r="6" spans="1:12" ht="21">
      <c r="A6" s="4"/>
      <c r="B6" s="17">
        <v>1</v>
      </c>
      <c r="C6" s="18" t="s">
        <v>11</v>
      </c>
      <c r="D6" s="19"/>
      <c r="E6" s="20">
        <v>283</v>
      </c>
      <c r="F6" s="21"/>
      <c r="G6" s="20">
        <v>80</v>
      </c>
      <c r="H6" s="20">
        <f aca="true" t="shared" si="0" ref="H6:H39">E6-G6</f>
        <v>203</v>
      </c>
      <c r="I6" s="20"/>
      <c r="J6" s="20"/>
      <c r="K6" s="22">
        <f aca="true" t="shared" si="1" ref="K6:K40">E6+I6+J6</f>
        <v>283</v>
      </c>
      <c r="L6" s="5"/>
    </row>
    <row r="7" spans="1:12" ht="21">
      <c r="A7" s="4"/>
      <c r="B7" s="17">
        <v>2</v>
      </c>
      <c r="C7" s="18" t="s">
        <v>12</v>
      </c>
      <c r="D7" s="23"/>
      <c r="E7" s="20">
        <v>158884</v>
      </c>
      <c r="F7" s="24"/>
      <c r="G7" s="20">
        <v>1568</v>
      </c>
      <c r="H7" s="20">
        <f t="shared" si="0"/>
        <v>157316</v>
      </c>
      <c r="I7" s="20">
        <v>216</v>
      </c>
      <c r="J7" s="20">
        <v>2301</v>
      </c>
      <c r="K7" s="22">
        <f t="shared" si="1"/>
        <v>161401</v>
      </c>
      <c r="L7" s="5"/>
    </row>
    <row r="8" spans="1:12" ht="21">
      <c r="A8" s="4"/>
      <c r="B8" s="17">
        <v>3</v>
      </c>
      <c r="C8" s="18" t="s">
        <v>13</v>
      </c>
      <c r="D8" s="23"/>
      <c r="E8" s="20">
        <v>9360</v>
      </c>
      <c r="F8" s="24"/>
      <c r="G8" s="20">
        <v>11</v>
      </c>
      <c r="H8" s="20">
        <f t="shared" si="0"/>
        <v>9349</v>
      </c>
      <c r="I8" s="20"/>
      <c r="J8" s="20"/>
      <c r="K8" s="22">
        <f t="shared" si="1"/>
        <v>9360</v>
      </c>
      <c r="L8" s="5"/>
    </row>
    <row r="9" spans="1:12" ht="21">
      <c r="A9" s="4"/>
      <c r="B9" s="17">
        <v>4</v>
      </c>
      <c r="C9" s="18" t="s">
        <v>14</v>
      </c>
      <c r="D9" s="25"/>
      <c r="E9" s="20">
        <v>1544</v>
      </c>
      <c r="F9" s="26"/>
      <c r="G9" s="20">
        <v>1544</v>
      </c>
      <c r="H9" s="20">
        <f t="shared" si="0"/>
        <v>0</v>
      </c>
      <c r="I9" s="20">
        <v>216</v>
      </c>
      <c r="J9" s="20">
        <v>79</v>
      </c>
      <c r="K9" s="22">
        <f t="shared" si="1"/>
        <v>1839</v>
      </c>
      <c r="L9" s="5"/>
    </row>
    <row r="10" spans="1:12" ht="21">
      <c r="A10" s="4"/>
      <c r="B10" s="17">
        <v>5</v>
      </c>
      <c r="C10" s="18" t="s">
        <v>15</v>
      </c>
      <c r="D10" s="23"/>
      <c r="E10" s="20">
        <v>269297</v>
      </c>
      <c r="F10" s="24"/>
      <c r="G10" s="20">
        <v>40027</v>
      </c>
      <c r="H10" s="20">
        <f t="shared" si="0"/>
        <v>229270</v>
      </c>
      <c r="I10" s="20">
        <v>21795</v>
      </c>
      <c r="J10" s="20">
        <v>14757</v>
      </c>
      <c r="K10" s="22">
        <f t="shared" si="1"/>
        <v>305849</v>
      </c>
      <c r="L10" s="5"/>
    </row>
    <row r="11" spans="1:12" ht="21">
      <c r="A11" s="4"/>
      <c r="B11" s="17">
        <v>6</v>
      </c>
      <c r="C11" s="18" t="s">
        <v>16</v>
      </c>
      <c r="D11" s="23"/>
      <c r="E11" s="20">
        <v>28003</v>
      </c>
      <c r="F11" s="24"/>
      <c r="G11" s="20">
        <v>10694</v>
      </c>
      <c r="H11" s="20">
        <f t="shared" si="0"/>
        <v>17309</v>
      </c>
      <c r="I11" s="20">
        <v>1926</v>
      </c>
      <c r="J11" s="20">
        <v>740</v>
      </c>
      <c r="K11" s="22">
        <f t="shared" si="1"/>
        <v>30669</v>
      </c>
      <c r="L11" s="5"/>
    </row>
    <row r="12" spans="1:12" ht="21">
      <c r="A12" s="4"/>
      <c r="B12" s="17">
        <v>7</v>
      </c>
      <c r="C12" s="18" t="s">
        <v>17</v>
      </c>
      <c r="D12" s="23"/>
      <c r="E12" s="20">
        <v>151</v>
      </c>
      <c r="F12" s="24"/>
      <c r="G12" s="20">
        <v>5</v>
      </c>
      <c r="H12" s="20">
        <f t="shared" si="0"/>
        <v>146</v>
      </c>
      <c r="I12" s="20">
        <v>996</v>
      </c>
      <c r="J12" s="20">
        <v>955</v>
      </c>
      <c r="K12" s="22">
        <f t="shared" si="1"/>
        <v>2102</v>
      </c>
      <c r="L12" s="5"/>
    </row>
    <row r="13" spans="1:12" ht="21">
      <c r="A13" s="4"/>
      <c r="B13" s="17">
        <v>8</v>
      </c>
      <c r="C13" s="18" t="s">
        <v>18</v>
      </c>
      <c r="D13" s="27"/>
      <c r="E13" s="20">
        <v>2354</v>
      </c>
      <c r="F13" s="28"/>
      <c r="G13" s="20">
        <v>600</v>
      </c>
      <c r="H13" s="20">
        <f t="shared" si="0"/>
        <v>1754</v>
      </c>
      <c r="I13" s="20">
        <v>406</v>
      </c>
      <c r="J13" s="20">
        <v>166</v>
      </c>
      <c r="K13" s="22">
        <f t="shared" si="1"/>
        <v>2926</v>
      </c>
      <c r="L13" s="5"/>
    </row>
    <row r="14" spans="1:12" ht="21">
      <c r="A14" s="4"/>
      <c r="B14" s="17">
        <v>9</v>
      </c>
      <c r="C14" s="18" t="s">
        <v>19</v>
      </c>
      <c r="D14" s="23"/>
      <c r="E14" s="20">
        <v>124767</v>
      </c>
      <c r="F14" s="24"/>
      <c r="G14" s="20">
        <v>4875</v>
      </c>
      <c r="H14" s="20">
        <f t="shared" si="0"/>
        <v>119892</v>
      </c>
      <c r="I14" s="20">
        <v>10067</v>
      </c>
      <c r="J14" s="20">
        <v>5799</v>
      </c>
      <c r="K14" s="22">
        <f t="shared" si="1"/>
        <v>140633</v>
      </c>
      <c r="L14" s="5"/>
    </row>
    <row r="15" spans="1:12" ht="21">
      <c r="A15" s="4"/>
      <c r="B15" s="17">
        <v>10</v>
      </c>
      <c r="C15" s="18" t="s">
        <v>20</v>
      </c>
      <c r="D15" s="23"/>
      <c r="E15" s="20">
        <v>139408</v>
      </c>
      <c r="F15" s="24"/>
      <c r="G15" s="20">
        <v>34826</v>
      </c>
      <c r="H15" s="20">
        <f t="shared" si="0"/>
        <v>104582</v>
      </c>
      <c r="I15" s="20">
        <v>18007</v>
      </c>
      <c r="J15" s="20">
        <v>13380</v>
      </c>
      <c r="K15" s="22">
        <f t="shared" si="1"/>
        <v>170795</v>
      </c>
      <c r="L15" s="5"/>
    </row>
    <row r="16" spans="1:12" ht="21">
      <c r="A16" s="4"/>
      <c r="B16" s="17">
        <v>11</v>
      </c>
      <c r="C16" s="18" t="s">
        <v>21</v>
      </c>
      <c r="D16" s="23"/>
      <c r="E16" s="20">
        <v>139414</v>
      </c>
      <c r="F16" s="24"/>
      <c r="G16" s="20">
        <v>34820</v>
      </c>
      <c r="H16" s="20">
        <f t="shared" si="0"/>
        <v>104594</v>
      </c>
      <c r="I16" s="20">
        <v>18008</v>
      </c>
      <c r="J16" s="20">
        <v>13380</v>
      </c>
      <c r="K16" s="22">
        <f t="shared" si="1"/>
        <v>170802</v>
      </c>
      <c r="L16" s="5"/>
    </row>
    <row r="17" spans="1:12" ht="21">
      <c r="A17" s="4"/>
      <c r="B17" s="17">
        <v>12</v>
      </c>
      <c r="C17" s="18" t="s">
        <v>22</v>
      </c>
      <c r="D17" s="23"/>
      <c r="E17" s="20">
        <v>151757</v>
      </c>
      <c r="F17" s="24"/>
      <c r="G17" s="20">
        <v>33882</v>
      </c>
      <c r="H17" s="20">
        <f t="shared" si="0"/>
        <v>117875</v>
      </c>
      <c r="I17" s="20">
        <v>8440</v>
      </c>
      <c r="J17" s="20">
        <v>6050</v>
      </c>
      <c r="K17" s="22">
        <f t="shared" si="1"/>
        <v>166247</v>
      </c>
      <c r="L17" s="5"/>
    </row>
    <row r="18" spans="1:12" ht="21">
      <c r="A18" s="4"/>
      <c r="B18" s="17">
        <v>13</v>
      </c>
      <c r="C18" s="18" t="s">
        <v>23</v>
      </c>
      <c r="D18" s="23"/>
      <c r="E18" s="20">
        <v>158458</v>
      </c>
      <c r="F18" s="24"/>
      <c r="G18" s="20">
        <v>56523</v>
      </c>
      <c r="H18" s="20">
        <f t="shared" si="0"/>
        <v>101935</v>
      </c>
      <c r="I18" s="20">
        <v>6515</v>
      </c>
      <c r="J18" s="20">
        <v>5588</v>
      </c>
      <c r="K18" s="22">
        <f t="shared" si="1"/>
        <v>170561</v>
      </c>
      <c r="L18" s="5"/>
    </row>
    <row r="19" spans="1:12" ht="21">
      <c r="A19" s="4"/>
      <c r="B19" s="17">
        <v>14</v>
      </c>
      <c r="C19" s="18" t="s">
        <v>24</v>
      </c>
      <c r="D19" s="23"/>
      <c r="E19" s="20">
        <v>155476</v>
      </c>
      <c r="F19" s="20"/>
      <c r="G19" s="20"/>
      <c r="H19" s="20">
        <f t="shared" si="0"/>
        <v>155476</v>
      </c>
      <c r="I19" s="20">
        <v>706</v>
      </c>
      <c r="J19" s="20"/>
      <c r="K19" s="22">
        <f t="shared" si="1"/>
        <v>156182</v>
      </c>
      <c r="L19" s="5"/>
    </row>
    <row r="20" spans="1:12" ht="21">
      <c r="A20" s="4"/>
      <c r="B20" s="17">
        <v>15</v>
      </c>
      <c r="C20" s="18" t="s">
        <v>25</v>
      </c>
      <c r="D20" s="23"/>
      <c r="E20" s="20">
        <v>37830</v>
      </c>
      <c r="F20" s="20"/>
      <c r="G20" s="20"/>
      <c r="H20" s="20">
        <f t="shared" si="0"/>
        <v>37830</v>
      </c>
      <c r="I20" s="20">
        <v>2</v>
      </c>
      <c r="J20" s="20"/>
      <c r="K20" s="22">
        <f t="shared" si="1"/>
        <v>37832</v>
      </c>
      <c r="L20" s="5"/>
    </row>
    <row r="21" spans="1:12" ht="21">
      <c r="A21" s="4"/>
      <c r="B21" s="17">
        <v>16</v>
      </c>
      <c r="C21" s="18" t="s">
        <v>26</v>
      </c>
      <c r="D21" s="23"/>
      <c r="E21" s="20">
        <v>165793</v>
      </c>
      <c r="F21" s="20"/>
      <c r="G21" s="20"/>
      <c r="H21" s="20">
        <f t="shared" si="0"/>
        <v>165793</v>
      </c>
      <c r="I21" s="20">
        <v>731</v>
      </c>
      <c r="J21" s="20"/>
      <c r="K21" s="22">
        <f t="shared" si="1"/>
        <v>166524</v>
      </c>
      <c r="L21" s="5"/>
    </row>
    <row r="22" spans="1:12" ht="21">
      <c r="A22" s="4"/>
      <c r="B22" s="17">
        <v>17</v>
      </c>
      <c r="C22" s="18" t="s">
        <v>27</v>
      </c>
      <c r="D22" s="23"/>
      <c r="E22" s="20">
        <v>71547</v>
      </c>
      <c r="F22" s="24"/>
      <c r="G22" s="20">
        <v>22565</v>
      </c>
      <c r="H22" s="20">
        <f t="shared" si="0"/>
        <v>48982</v>
      </c>
      <c r="I22" s="20">
        <v>6320</v>
      </c>
      <c r="J22" s="20">
        <v>3198</v>
      </c>
      <c r="K22" s="22">
        <f t="shared" si="1"/>
        <v>81065</v>
      </c>
      <c r="L22" s="5"/>
    </row>
    <row r="23" spans="1:12" ht="21">
      <c r="A23" s="4"/>
      <c r="B23" s="17">
        <v>18</v>
      </c>
      <c r="C23" s="18" t="s">
        <v>28</v>
      </c>
      <c r="D23" s="23"/>
      <c r="E23" s="20">
        <v>400085</v>
      </c>
      <c r="F23" s="24"/>
      <c r="G23" s="20">
        <v>72098</v>
      </c>
      <c r="H23" s="20">
        <f t="shared" si="0"/>
        <v>327987</v>
      </c>
      <c r="I23" s="20">
        <v>36813</v>
      </c>
      <c r="J23" s="20">
        <v>25607</v>
      </c>
      <c r="K23" s="22">
        <f t="shared" si="1"/>
        <v>462505</v>
      </c>
      <c r="L23" s="5"/>
    </row>
    <row r="24" spans="1:12" ht="21">
      <c r="A24" s="4"/>
      <c r="B24" s="17">
        <v>19</v>
      </c>
      <c r="C24" s="18" t="s">
        <v>29</v>
      </c>
      <c r="D24" s="23"/>
      <c r="E24" s="20">
        <v>70298</v>
      </c>
      <c r="F24" s="20"/>
      <c r="G24" s="20"/>
      <c r="H24" s="20">
        <f t="shared" si="0"/>
        <v>70298</v>
      </c>
      <c r="I24" s="20">
        <v>1185</v>
      </c>
      <c r="J24" s="20">
        <v>1198</v>
      </c>
      <c r="K24" s="22">
        <f t="shared" si="1"/>
        <v>72681</v>
      </c>
      <c r="L24" s="5"/>
    </row>
    <row r="25" spans="1:12" ht="21">
      <c r="A25" s="4"/>
      <c r="B25" s="17">
        <v>20</v>
      </c>
      <c r="C25" s="18" t="s">
        <v>30</v>
      </c>
      <c r="D25" s="23"/>
      <c r="E25" s="20">
        <v>86809</v>
      </c>
      <c r="F25" s="20"/>
      <c r="G25" s="20"/>
      <c r="H25" s="20">
        <f t="shared" si="0"/>
        <v>86809</v>
      </c>
      <c r="I25" s="20">
        <v>1043</v>
      </c>
      <c r="J25" s="20">
        <v>891</v>
      </c>
      <c r="K25" s="22">
        <f t="shared" si="1"/>
        <v>88743</v>
      </c>
      <c r="L25" s="5"/>
    </row>
    <row r="26" spans="1:12" ht="21">
      <c r="A26" s="4"/>
      <c r="B26" s="17">
        <v>21</v>
      </c>
      <c r="C26" s="18" t="s">
        <v>31</v>
      </c>
      <c r="D26" s="23"/>
      <c r="E26" s="20">
        <v>67859</v>
      </c>
      <c r="F26" s="20"/>
      <c r="G26" s="20"/>
      <c r="H26" s="20">
        <f t="shared" si="0"/>
        <v>67859</v>
      </c>
      <c r="I26" s="20">
        <v>2742</v>
      </c>
      <c r="J26" s="20">
        <v>2164</v>
      </c>
      <c r="K26" s="22">
        <f t="shared" si="1"/>
        <v>72765</v>
      </c>
      <c r="L26" s="5"/>
    </row>
    <row r="27" spans="1:12" ht="21">
      <c r="A27" s="4"/>
      <c r="B27" s="17">
        <v>22</v>
      </c>
      <c r="C27" s="18" t="s">
        <v>32</v>
      </c>
      <c r="D27" s="23"/>
      <c r="E27" s="20">
        <v>73205</v>
      </c>
      <c r="F27" s="24"/>
      <c r="G27" s="20">
        <v>22701</v>
      </c>
      <c r="H27" s="20">
        <f t="shared" si="0"/>
        <v>50504</v>
      </c>
      <c r="I27" s="20">
        <v>306</v>
      </c>
      <c r="J27" s="20">
        <v>1174</v>
      </c>
      <c r="K27" s="22">
        <f t="shared" si="1"/>
        <v>74685</v>
      </c>
      <c r="L27" s="5"/>
    </row>
    <row r="28" spans="1:12" ht="21">
      <c r="A28" s="4"/>
      <c r="B28" s="17">
        <v>23</v>
      </c>
      <c r="C28" s="18" t="s">
        <v>33</v>
      </c>
      <c r="D28" s="23"/>
      <c r="E28" s="20">
        <v>175680</v>
      </c>
      <c r="F28" s="20"/>
      <c r="G28" s="20"/>
      <c r="H28" s="20">
        <f t="shared" si="0"/>
        <v>175680</v>
      </c>
      <c r="I28" s="20">
        <v>2541</v>
      </c>
      <c r="J28" s="20">
        <v>937</v>
      </c>
      <c r="K28" s="22">
        <f t="shared" si="1"/>
        <v>179158</v>
      </c>
      <c r="L28" s="5"/>
    </row>
    <row r="29" spans="1:12" ht="21">
      <c r="A29" s="4"/>
      <c r="B29" s="17">
        <v>24</v>
      </c>
      <c r="C29" s="18" t="s">
        <v>34</v>
      </c>
      <c r="D29" s="23"/>
      <c r="E29" s="20">
        <v>279075</v>
      </c>
      <c r="F29" s="24"/>
      <c r="G29" s="20">
        <v>51622</v>
      </c>
      <c r="H29" s="20">
        <f t="shared" si="0"/>
        <v>227453</v>
      </c>
      <c r="I29" s="20">
        <v>25524</v>
      </c>
      <c r="J29" s="20">
        <v>15521</v>
      </c>
      <c r="K29" s="22">
        <f t="shared" si="1"/>
        <v>320120</v>
      </c>
      <c r="L29" s="5"/>
    </row>
    <row r="30" spans="1:12" ht="21">
      <c r="A30" s="4"/>
      <c r="B30" s="17">
        <v>25</v>
      </c>
      <c r="C30" s="18" t="s">
        <v>35</v>
      </c>
      <c r="D30" s="23"/>
      <c r="E30" s="20">
        <v>54051</v>
      </c>
      <c r="F30" s="24"/>
      <c r="G30" s="20">
        <v>17556</v>
      </c>
      <c r="H30" s="20">
        <f t="shared" si="0"/>
        <v>36495</v>
      </c>
      <c r="I30" s="20">
        <v>11959</v>
      </c>
      <c r="J30" s="20">
        <v>5879</v>
      </c>
      <c r="K30" s="22">
        <f t="shared" si="1"/>
        <v>71889</v>
      </c>
      <c r="L30" s="5"/>
    </row>
    <row r="31" spans="1:12" ht="21">
      <c r="A31" s="4"/>
      <c r="B31" s="17">
        <v>26</v>
      </c>
      <c r="C31" s="18" t="s">
        <v>36</v>
      </c>
      <c r="D31" s="23"/>
      <c r="E31" s="20">
        <v>23496</v>
      </c>
      <c r="F31" s="24"/>
      <c r="G31" s="20">
        <v>15923</v>
      </c>
      <c r="H31" s="20">
        <f t="shared" si="0"/>
        <v>7573</v>
      </c>
      <c r="I31" s="20">
        <v>7617</v>
      </c>
      <c r="J31" s="20">
        <v>6694</v>
      </c>
      <c r="K31" s="22">
        <f t="shared" si="1"/>
        <v>37807</v>
      </c>
      <c r="L31" s="5"/>
    </row>
    <row r="32" spans="1:12" ht="21">
      <c r="A32" s="4"/>
      <c r="B32" s="17">
        <v>27</v>
      </c>
      <c r="C32" s="18" t="s">
        <v>37</v>
      </c>
      <c r="D32" s="23"/>
      <c r="E32" s="20">
        <v>23966</v>
      </c>
      <c r="F32" s="24"/>
      <c r="G32" s="20">
        <v>2250</v>
      </c>
      <c r="H32" s="20">
        <f t="shared" si="0"/>
        <v>21716</v>
      </c>
      <c r="I32" s="20">
        <v>364</v>
      </c>
      <c r="J32" s="20">
        <v>1202</v>
      </c>
      <c r="K32" s="22">
        <f t="shared" si="1"/>
        <v>25532</v>
      </c>
      <c r="L32" s="5"/>
    </row>
    <row r="33" spans="1:12" ht="21">
      <c r="A33" s="4"/>
      <c r="B33" s="17">
        <v>28</v>
      </c>
      <c r="C33" s="18" t="s">
        <v>38</v>
      </c>
      <c r="D33" s="23"/>
      <c r="E33" s="20">
        <v>263106</v>
      </c>
      <c r="F33" s="24"/>
      <c r="G33" s="20">
        <v>73545</v>
      </c>
      <c r="H33" s="20">
        <f t="shared" si="0"/>
        <v>189561</v>
      </c>
      <c r="I33" s="20">
        <v>35812</v>
      </c>
      <c r="J33" s="20">
        <v>25954</v>
      </c>
      <c r="K33" s="22">
        <f t="shared" si="1"/>
        <v>324872</v>
      </c>
      <c r="L33" s="5"/>
    </row>
    <row r="34" spans="1:12" ht="21">
      <c r="A34" s="4"/>
      <c r="B34" s="17">
        <v>29</v>
      </c>
      <c r="C34" s="18" t="s">
        <v>39</v>
      </c>
      <c r="D34" s="23"/>
      <c r="E34" s="20">
        <v>128823</v>
      </c>
      <c r="F34" s="20"/>
      <c r="G34" s="20"/>
      <c r="H34" s="20">
        <f t="shared" si="0"/>
        <v>128823</v>
      </c>
      <c r="I34" s="20">
        <v>4542</v>
      </c>
      <c r="J34" s="20">
        <v>2572</v>
      </c>
      <c r="K34" s="22">
        <f t="shared" si="1"/>
        <v>135937</v>
      </c>
      <c r="L34" s="5"/>
    </row>
    <row r="35" spans="1:12" ht="21">
      <c r="A35" s="4"/>
      <c r="B35" s="17">
        <v>30</v>
      </c>
      <c r="C35" s="18" t="s">
        <v>40</v>
      </c>
      <c r="D35" s="29"/>
      <c r="E35" s="20">
        <v>7561</v>
      </c>
      <c r="F35" s="20"/>
      <c r="G35" s="20"/>
      <c r="H35" s="20">
        <f t="shared" si="0"/>
        <v>7561</v>
      </c>
      <c r="I35" s="20">
        <v>24</v>
      </c>
      <c r="J35" s="20">
        <v>162</v>
      </c>
      <c r="K35" s="22">
        <f t="shared" si="1"/>
        <v>7747</v>
      </c>
      <c r="L35" s="5"/>
    </row>
    <row r="36" spans="1:12" ht="21">
      <c r="A36" s="4"/>
      <c r="B36" s="17">
        <v>31</v>
      </c>
      <c r="C36" s="18" t="s">
        <v>41</v>
      </c>
      <c r="D36" s="23"/>
      <c r="E36" s="20">
        <v>26181</v>
      </c>
      <c r="F36" s="24"/>
      <c r="G36" s="20">
        <v>12174</v>
      </c>
      <c r="H36" s="20">
        <f t="shared" si="0"/>
        <v>14007</v>
      </c>
      <c r="I36" s="20">
        <v>526</v>
      </c>
      <c r="J36" s="20">
        <v>205</v>
      </c>
      <c r="K36" s="22">
        <f t="shared" si="1"/>
        <v>26912</v>
      </c>
      <c r="L36" s="5"/>
    </row>
    <row r="37" spans="1:12" ht="21">
      <c r="A37" s="4"/>
      <c r="B37" s="17">
        <v>32</v>
      </c>
      <c r="C37" s="18" t="s">
        <v>42</v>
      </c>
      <c r="D37" s="23"/>
      <c r="E37" s="20">
        <v>255161</v>
      </c>
      <c r="F37" s="24"/>
      <c r="G37" s="20">
        <v>73420</v>
      </c>
      <c r="H37" s="20">
        <f t="shared" si="0"/>
        <v>181741</v>
      </c>
      <c r="I37" s="20">
        <v>35585</v>
      </c>
      <c r="J37" s="20">
        <v>25441</v>
      </c>
      <c r="K37" s="22">
        <f t="shared" si="1"/>
        <v>316187</v>
      </c>
      <c r="L37" s="5"/>
    </row>
    <row r="38" spans="1:12" ht="21">
      <c r="A38" s="4"/>
      <c r="B38" s="17">
        <v>33</v>
      </c>
      <c r="C38" s="18" t="s">
        <v>43</v>
      </c>
      <c r="D38" s="23"/>
      <c r="E38" s="20">
        <v>161937</v>
      </c>
      <c r="F38" s="20"/>
      <c r="G38" s="20"/>
      <c r="H38" s="20">
        <f t="shared" si="0"/>
        <v>161937</v>
      </c>
      <c r="I38" s="20">
        <v>6685</v>
      </c>
      <c r="J38" s="20">
        <v>1075</v>
      </c>
      <c r="K38" s="22">
        <f t="shared" si="1"/>
        <v>169697</v>
      </c>
      <c r="L38" s="5"/>
    </row>
    <row r="39" spans="1:12" ht="21">
      <c r="A39" s="4"/>
      <c r="B39" s="17">
        <v>34</v>
      </c>
      <c r="C39" s="18" t="s">
        <v>44</v>
      </c>
      <c r="D39" s="23"/>
      <c r="E39" s="20">
        <v>168870</v>
      </c>
      <c r="F39" s="24"/>
      <c r="G39" s="20">
        <v>31045</v>
      </c>
      <c r="H39" s="20">
        <f t="shared" si="0"/>
        <v>137825</v>
      </c>
      <c r="I39" s="20">
        <v>16069</v>
      </c>
      <c r="J39" s="20">
        <v>16025</v>
      </c>
      <c r="K39" s="22">
        <f t="shared" si="1"/>
        <v>200964</v>
      </c>
      <c r="L39" s="30"/>
    </row>
    <row r="40" spans="1:12" ht="23.25">
      <c r="A40" s="31"/>
      <c r="B40" s="32"/>
      <c r="C40" s="33" t="s">
        <v>45</v>
      </c>
      <c r="D40" s="34"/>
      <c r="E40" s="35">
        <f>SUM(E6:E39)</f>
        <v>3880489</v>
      </c>
      <c r="F40" s="35"/>
      <c r="G40" s="35">
        <f>SUM(G6:G39)</f>
        <v>614354</v>
      </c>
      <c r="H40" s="35">
        <f>SUM(H6:H39)</f>
        <v>3266135</v>
      </c>
      <c r="I40" s="35">
        <f>SUM(I6:I39)</f>
        <v>283688</v>
      </c>
      <c r="J40" s="35">
        <f>SUM(J6:J39)</f>
        <v>199094</v>
      </c>
      <c r="K40" s="36">
        <f t="shared" si="1"/>
        <v>4363271</v>
      </c>
      <c r="L40" s="5"/>
    </row>
    <row r="41" spans="1:12" ht="12.75">
      <c r="A41" s="37"/>
      <c r="B41" s="38"/>
      <c r="C41" s="38"/>
      <c r="D41" s="38"/>
      <c r="E41" s="38"/>
      <c r="F41" s="38"/>
      <c r="G41" s="38"/>
      <c r="H41" s="38"/>
      <c r="I41" s="38"/>
      <c r="J41" s="38"/>
      <c r="K41" s="39"/>
      <c r="L41" s="38"/>
    </row>
    <row r="42" spans="1:12" ht="12.75">
      <c r="A42" s="37"/>
      <c r="B42" s="38"/>
      <c r="C42" s="38"/>
      <c r="D42" s="38"/>
      <c r="E42" s="38"/>
      <c r="F42" s="38"/>
      <c r="G42" s="38"/>
      <c r="H42" s="38"/>
      <c r="I42" s="38"/>
      <c r="J42" s="38"/>
      <c r="K42" s="39"/>
      <c r="L42" s="38"/>
    </row>
    <row r="43" spans="1:12" ht="12.75">
      <c r="A43" s="37"/>
      <c r="B43" s="38"/>
      <c r="C43" s="38"/>
      <c r="D43" s="38"/>
      <c r="E43" s="38"/>
      <c r="F43" s="38"/>
      <c r="G43" s="38"/>
      <c r="H43" s="38"/>
      <c r="I43" s="38"/>
      <c r="J43" s="38"/>
      <c r="K43" s="39"/>
      <c r="L43" s="38"/>
    </row>
    <row r="44" spans="1:12" ht="56.25">
      <c r="A44" s="5"/>
      <c r="B44" s="40"/>
      <c r="C44" s="41" t="s">
        <v>46</v>
      </c>
      <c r="D44" s="42"/>
      <c r="E44" s="43" t="s">
        <v>47</v>
      </c>
      <c r="F44" s="43"/>
      <c r="G44" s="43" t="s">
        <v>48</v>
      </c>
      <c r="H44" s="43" t="s">
        <v>49</v>
      </c>
      <c r="I44" s="43" t="s">
        <v>50</v>
      </c>
      <c r="J44" s="44" t="s">
        <v>51</v>
      </c>
      <c r="K44" s="45" t="s">
        <v>2</v>
      </c>
      <c r="L44" s="46"/>
    </row>
    <row r="45" spans="1:12" ht="21">
      <c r="A45" s="5"/>
      <c r="B45" s="47">
        <v>1</v>
      </c>
      <c r="C45" s="18" t="s">
        <v>52</v>
      </c>
      <c r="D45" s="23"/>
      <c r="E45" s="48">
        <v>3514</v>
      </c>
      <c r="F45" s="48"/>
      <c r="G45" s="49"/>
      <c r="H45" s="48">
        <f aca="true" t="shared" si="2" ref="H45:H51">E45-G45</f>
        <v>3514</v>
      </c>
      <c r="I45" s="49"/>
      <c r="J45" s="49"/>
      <c r="K45" s="50">
        <f aca="true" t="shared" si="3" ref="K45:K82">E45+I45+J45</f>
        <v>3514</v>
      </c>
      <c r="L45" s="5"/>
    </row>
    <row r="46" spans="1:12" ht="21">
      <c r="A46" s="5"/>
      <c r="B46" s="47">
        <v>2</v>
      </c>
      <c r="C46" s="18" t="s">
        <v>53</v>
      </c>
      <c r="D46" s="23"/>
      <c r="E46" s="20">
        <v>9725</v>
      </c>
      <c r="F46" s="20"/>
      <c r="G46" s="20"/>
      <c r="H46" s="48">
        <f t="shared" si="2"/>
        <v>9725</v>
      </c>
      <c r="I46" s="20"/>
      <c r="J46" s="20"/>
      <c r="K46" s="50">
        <f t="shared" si="3"/>
        <v>9725</v>
      </c>
      <c r="L46" s="5"/>
    </row>
    <row r="47" spans="1:12" ht="21">
      <c r="A47" s="5"/>
      <c r="B47" s="47">
        <v>3</v>
      </c>
      <c r="C47" s="18" t="s">
        <v>54</v>
      </c>
      <c r="D47" s="23"/>
      <c r="E47" s="20">
        <v>8233</v>
      </c>
      <c r="F47" s="20"/>
      <c r="G47" s="20"/>
      <c r="H47" s="48">
        <f t="shared" si="2"/>
        <v>8233</v>
      </c>
      <c r="I47" s="20"/>
      <c r="J47" s="20"/>
      <c r="K47" s="50">
        <f t="shared" si="3"/>
        <v>8233</v>
      </c>
      <c r="L47" s="5"/>
    </row>
    <row r="48" spans="1:12" ht="21">
      <c r="A48" s="5"/>
      <c r="B48" s="47">
        <v>4</v>
      </c>
      <c r="C48" s="18" t="s">
        <v>55</v>
      </c>
      <c r="D48" s="23"/>
      <c r="E48" s="20">
        <v>6964</v>
      </c>
      <c r="F48" s="20"/>
      <c r="G48" s="20"/>
      <c r="H48" s="48">
        <f t="shared" si="2"/>
        <v>6964</v>
      </c>
      <c r="I48" s="20"/>
      <c r="J48" s="20"/>
      <c r="K48" s="50">
        <f t="shared" si="3"/>
        <v>6964</v>
      </c>
      <c r="L48" s="5"/>
    </row>
    <row r="49" spans="1:12" ht="21">
      <c r="A49" s="5"/>
      <c r="B49" s="47">
        <v>5</v>
      </c>
      <c r="C49" s="18" t="s">
        <v>56</v>
      </c>
      <c r="D49" s="23"/>
      <c r="E49" s="20">
        <v>10354</v>
      </c>
      <c r="F49" s="20"/>
      <c r="G49" s="20"/>
      <c r="H49" s="48">
        <f t="shared" si="2"/>
        <v>10354</v>
      </c>
      <c r="I49" s="20"/>
      <c r="J49" s="20"/>
      <c r="K49" s="50">
        <f t="shared" si="3"/>
        <v>10354</v>
      </c>
      <c r="L49" s="5"/>
    </row>
    <row r="50" spans="1:12" ht="21">
      <c r="A50" s="5"/>
      <c r="B50" s="47">
        <v>6</v>
      </c>
      <c r="C50" s="18" t="s">
        <v>57</v>
      </c>
      <c r="D50" s="23"/>
      <c r="E50" s="20">
        <v>8824</v>
      </c>
      <c r="F50" s="20"/>
      <c r="G50" s="20"/>
      <c r="H50" s="48">
        <f t="shared" si="2"/>
        <v>8824</v>
      </c>
      <c r="I50" s="20"/>
      <c r="J50" s="20"/>
      <c r="K50" s="50">
        <f t="shared" si="3"/>
        <v>8824</v>
      </c>
      <c r="L50" s="5"/>
    </row>
    <row r="51" spans="1:12" ht="21">
      <c r="A51" s="5"/>
      <c r="B51" s="47">
        <v>7</v>
      </c>
      <c r="C51" s="18" t="s">
        <v>58</v>
      </c>
      <c r="D51" s="23"/>
      <c r="E51" s="20">
        <v>16869</v>
      </c>
      <c r="F51" s="20"/>
      <c r="G51" s="20"/>
      <c r="H51" s="48">
        <f t="shared" si="2"/>
        <v>16869</v>
      </c>
      <c r="I51" s="20"/>
      <c r="J51" s="20"/>
      <c r="K51" s="50">
        <f t="shared" si="3"/>
        <v>16869</v>
      </c>
      <c r="L51" s="5"/>
    </row>
    <row r="52" spans="1:12" ht="21">
      <c r="A52" s="5"/>
      <c r="B52" s="47">
        <v>8</v>
      </c>
      <c r="C52" s="18" t="s">
        <v>59</v>
      </c>
      <c r="D52" s="23"/>
      <c r="E52" s="20">
        <v>6683</v>
      </c>
      <c r="F52" s="51"/>
      <c r="G52" s="20">
        <v>6405</v>
      </c>
      <c r="H52" s="48">
        <v>278</v>
      </c>
      <c r="I52" s="20">
        <v>231</v>
      </c>
      <c r="J52" s="20">
        <v>14</v>
      </c>
      <c r="K52" s="50">
        <f t="shared" si="3"/>
        <v>6928</v>
      </c>
      <c r="L52" s="5"/>
    </row>
    <row r="53" spans="1:12" ht="21">
      <c r="A53" s="5"/>
      <c r="B53" s="47">
        <v>9</v>
      </c>
      <c r="C53" s="18" t="s">
        <v>60</v>
      </c>
      <c r="D53" s="23"/>
      <c r="E53" s="20">
        <v>5295</v>
      </c>
      <c r="F53" s="20"/>
      <c r="G53" s="20"/>
      <c r="H53" s="48">
        <f aca="true" t="shared" si="4" ref="H53:H63">E53-G53</f>
        <v>5295</v>
      </c>
      <c r="I53" s="20"/>
      <c r="J53" s="20"/>
      <c r="K53" s="50">
        <f t="shared" si="3"/>
        <v>5295</v>
      </c>
      <c r="L53" s="5"/>
    </row>
    <row r="54" spans="1:12" ht="21">
      <c r="A54" s="5"/>
      <c r="B54" s="47">
        <v>10</v>
      </c>
      <c r="C54" s="18" t="s">
        <v>61</v>
      </c>
      <c r="D54" s="29"/>
      <c r="E54" s="20">
        <v>1059</v>
      </c>
      <c r="F54" s="20"/>
      <c r="G54" s="20"/>
      <c r="H54" s="48">
        <f t="shared" si="4"/>
        <v>1059</v>
      </c>
      <c r="I54" s="20"/>
      <c r="J54" s="20"/>
      <c r="K54" s="50">
        <f t="shared" si="3"/>
        <v>1059</v>
      </c>
      <c r="L54" s="5"/>
    </row>
    <row r="55" spans="1:12" ht="21">
      <c r="A55" s="5"/>
      <c r="B55" s="47">
        <v>11</v>
      </c>
      <c r="C55" s="52" t="s">
        <v>62</v>
      </c>
      <c r="D55" s="53"/>
      <c r="E55" s="20">
        <v>150</v>
      </c>
      <c r="F55" s="20"/>
      <c r="G55" s="20"/>
      <c r="H55" s="20">
        <f t="shared" si="4"/>
        <v>150</v>
      </c>
      <c r="I55" s="20"/>
      <c r="J55" s="54"/>
      <c r="K55" s="50">
        <f t="shared" si="3"/>
        <v>150</v>
      </c>
      <c r="L55" s="55"/>
    </row>
    <row r="56" spans="1:12" ht="21">
      <c r="A56" s="5"/>
      <c r="B56" s="47">
        <v>12</v>
      </c>
      <c r="C56" s="18" t="s">
        <v>63</v>
      </c>
      <c r="D56" s="23"/>
      <c r="E56" s="20">
        <v>1560</v>
      </c>
      <c r="F56" s="20"/>
      <c r="G56" s="56"/>
      <c r="H56" s="48">
        <f t="shared" si="4"/>
        <v>1560</v>
      </c>
      <c r="I56" s="48"/>
      <c r="J56" s="48"/>
      <c r="K56" s="50">
        <f t="shared" si="3"/>
        <v>1560</v>
      </c>
      <c r="L56" s="5"/>
    </row>
    <row r="57" spans="1:12" ht="21">
      <c r="A57" s="5"/>
      <c r="B57" s="47">
        <v>13</v>
      </c>
      <c r="C57" s="18" t="s">
        <v>64</v>
      </c>
      <c r="D57" s="23"/>
      <c r="E57" s="20">
        <v>4541</v>
      </c>
      <c r="F57" s="20"/>
      <c r="G57" s="20"/>
      <c r="H57" s="48">
        <f t="shared" si="4"/>
        <v>4541</v>
      </c>
      <c r="I57" s="20">
        <v>144</v>
      </c>
      <c r="J57" s="20"/>
      <c r="K57" s="50">
        <f t="shared" si="3"/>
        <v>4685</v>
      </c>
      <c r="L57" s="5"/>
    </row>
    <row r="58" spans="1:12" ht="21">
      <c r="A58" s="5"/>
      <c r="B58" s="47">
        <v>14</v>
      </c>
      <c r="C58" s="18" t="s">
        <v>65</v>
      </c>
      <c r="D58" s="23"/>
      <c r="E58" s="20">
        <v>628</v>
      </c>
      <c r="F58" s="24"/>
      <c r="G58" s="20">
        <v>141</v>
      </c>
      <c r="H58" s="48">
        <f t="shared" si="4"/>
        <v>487</v>
      </c>
      <c r="I58" s="20">
        <v>77</v>
      </c>
      <c r="J58" s="20"/>
      <c r="K58" s="50">
        <f t="shared" si="3"/>
        <v>705</v>
      </c>
      <c r="L58" s="5"/>
    </row>
    <row r="59" spans="1:12" ht="21">
      <c r="A59" s="5"/>
      <c r="B59" s="47">
        <v>15</v>
      </c>
      <c r="C59" s="18" t="s">
        <v>66</v>
      </c>
      <c r="D59" s="23"/>
      <c r="E59" s="20">
        <v>36632</v>
      </c>
      <c r="F59" s="20"/>
      <c r="G59" s="20"/>
      <c r="H59" s="48">
        <f t="shared" si="4"/>
        <v>36632</v>
      </c>
      <c r="I59" s="20"/>
      <c r="J59" s="20"/>
      <c r="K59" s="50">
        <f t="shared" si="3"/>
        <v>36632</v>
      </c>
      <c r="L59" s="5"/>
    </row>
    <row r="60" spans="1:12" ht="21">
      <c r="A60" s="5"/>
      <c r="B60" s="47">
        <v>16</v>
      </c>
      <c r="C60" s="18" t="s">
        <v>67</v>
      </c>
      <c r="D60" s="23"/>
      <c r="E60" s="20">
        <v>6320</v>
      </c>
      <c r="F60" s="20"/>
      <c r="G60" s="20"/>
      <c r="H60" s="48">
        <f t="shared" si="4"/>
        <v>6320</v>
      </c>
      <c r="I60" s="20"/>
      <c r="J60" s="20"/>
      <c r="K60" s="50">
        <f t="shared" si="3"/>
        <v>6320</v>
      </c>
      <c r="L60" s="5"/>
    </row>
    <row r="61" spans="1:12" ht="21">
      <c r="A61" s="5"/>
      <c r="B61" s="47">
        <v>17</v>
      </c>
      <c r="C61" s="18" t="s">
        <v>68</v>
      </c>
      <c r="D61" s="23"/>
      <c r="E61" s="20">
        <v>20134</v>
      </c>
      <c r="F61" s="20"/>
      <c r="G61" s="20"/>
      <c r="H61" s="48">
        <f t="shared" si="4"/>
        <v>20134</v>
      </c>
      <c r="I61" s="20">
        <v>295</v>
      </c>
      <c r="J61" s="20">
        <v>956</v>
      </c>
      <c r="K61" s="50">
        <f t="shared" si="3"/>
        <v>21385</v>
      </c>
      <c r="L61" s="5"/>
    </row>
    <row r="62" spans="1:12" ht="21">
      <c r="A62" s="5"/>
      <c r="B62" s="47">
        <v>18</v>
      </c>
      <c r="C62" s="18" t="s">
        <v>69</v>
      </c>
      <c r="D62" s="23"/>
      <c r="E62" s="20">
        <v>47980</v>
      </c>
      <c r="F62" s="20"/>
      <c r="G62" s="20"/>
      <c r="H62" s="48">
        <f t="shared" si="4"/>
        <v>47980</v>
      </c>
      <c r="I62" s="20">
        <v>412</v>
      </c>
      <c r="J62" s="20">
        <v>1186</v>
      </c>
      <c r="K62" s="50">
        <f t="shared" si="3"/>
        <v>49578</v>
      </c>
      <c r="L62" s="5"/>
    </row>
    <row r="63" spans="1:12" ht="21">
      <c r="A63" s="5"/>
      <c r="B63" s="47">
        <v>19</v>
      </c>
      <c r="C63" s="18" t="s">
        <v>70</v>
      </c>
      <c r="D63" s="23"/>
      <c r="E63" s="20">
        <v>922</v>
      </c>
      <c r="F63" s="20"/>
      <c r="G63" s="20"/>
      <c r="H63" s="48">
        <f t="shared" si="4"/>
        <v>922</v>
      </c>
      <c r="I63" s="20"/>
      <c r="J63" s="20"/>
      <c r="K63" s="50">
        <f t="shared" si="3"/>
        <v>922</v>
      </c>
      <c r="L63" s="5"/>
    </row>
    <row r="64" spans="1:12" ht="21">
      <c r="A64" s="5"/>
      <c r="B64" s="47">
        <v>20</v>
      </c>
      <c r="C64" s="18" t="s">
        <v>71</v>
      </c>
      <c r="D64" s="23"/>
      <c r="E64" s="20">
        <v>5376</v>
      </c>
      <c r="F64" s="24"/>
      <c r="G64" s="20">
        <v>2001</v>
      </c>
      <c r="H64" s="48">
        <v>3375</v>
      </c>
      <c r="I64" s="20">
        <v>546</v>
      </c>
      <c r="J64" s="20">
        <v>741</v>
      </c>
      <c r="K64" s="50">
        <f t="shared" si="3"/>
        <v>6663</v>
      </c>
      <c r="L64" s="5"/>
    </row>
    <row r="65" spans="1:12" ht="21">
      <c r="A65" s="5"/>
      <c r="B65" s="47">
        <v>21</v>
      </c>
      <c r="C65" s="18" t="s">
        <v>72</v>
      </c>
      <c r="D65" s="23"/>
      <c r="E65" s="20">
        <v>6620</v>
      </c>
      <c r="F65" s="20"/>
      <c r="G65" s="20"/>
      <c r="H65" s="48">
        <f aca="true" t="shared" si="5" ref="H65:H79">E65-G65</f>
        <v>6620</v>
      </c>
      <c r="I65" s="20"/>
      <c r="J65" s="20"/>
      <c r="K65" s="50">
        <f t="shared" si="3"/>
        <v>6620</v>
      </c>
      <c r="L65" s="5"/>
    </row>
    <row r="66" spans="1:12" ht="21">
      <c r="A66" s="5"/>
      <c r="B66" s="47">
        <v>22</v>
      </c>
      <c r="C66" s="18" t="s">
        <v>73</v>
      </c>
      <c r="D66" s="23"/>
      <c r="E66" s="20">
        <v>5543</v>
      </c>
      <c r="F66" s="20"/>
      <c r="G66" s="20"/>
      <c r="H66" s="48">
        <f t="shared" si="5"/>
        <v>5543</v>
      </c>
      <c r="I66" s="20"/>
      <c r="J66" s="20"/>
      <c r="K66" s="50">
        <f t="shared" si="3"/>
        <v>5543</v>
      </c>
      <c r="L66" s="5"/>
    </row>
    <row r="67" spans="1:12" ht="21">
      <c r="A67" s="57"/>
      <c r="B67" s="47">
        <v>23</v>
      </c>
      <c r="C67" s="18" t="s">
        <v>74</v>
      </c>
      <c r="D67" s="23"/>
      <c r="E67" s="20">
        <v>4249</v>
      </c>
      <c r="F67" s="24"/>
      <c r="G67" s="20">
        <v>2996</v>
      </c>
      <c r="H67" s="48">
        <f t="shared" si="5"/>
        <v>1253</v>
      </c>
      <c r="I67" s="20">
        <v>373</v>
      </c>
      <c r="J67" s="20"/>
      <c r="K67" s="50">
        <f t="shared" si="3"/>
        <v>4622</v>
      </c>
      <c r="L67" s="5"/>
    </row>
    <row r="68" spans="1:12" ht="21">
      <c r="A68" s="5"/>
      <c r="B68" s="47">
        <v>24</v>
      </c>
      <c r="C68" s="18" t="s">
        <v>75</v>
      </c>
      <c r="D68" s="27"/>
      <c r="E68" s="20">
        <v>12615</v>
      </c>
      <c r="F68" s="20"/>
      <c r="G68" s="20"/>
      <c r="H68" s="48">
        <f t="shared" si="5"/>
        <v>12615</v>
      </c>
      <c r="I68" s="20"/>
      <c r="J68" s="20"/>
      <c r="K68" s="50">
        <f t="shared" si="3"/>
        <v>12615</v>
      </c>
      <c r="L68" s="5"/>
    </row>
    <row r="69" spans="1:12" ht="21">
      <c r="A69" s="5"/>
      <c r="B69" s="47">
        <v>25</v>
      </c>
      <c r="C69" s="18" t="s">
        <v>76</v>
      </c>
      <c r="D69" s="23"/>
      <c r="E69" s="20">
        <v>15083</v>
      </c>
      <c r="F69" s="20"/>
      <c r="G69" s="20"/>
      <c r="H69" s="48">
        <f t="shared" si="5"/>
        <v>15083</v>
      </c>
      <c r="I69" s="20"/>
      <c r="J69" s="20"/>
      <c r="K69" s="50">
        <f t="shared" si="3"/>
        <v>15083</v>
      </c>
      <c r="L69" s="5"/>
    </row>
    <row r="70" spans="1:12" ht="21">
      <c r="A70" s="5"/>
      <c r="B70" s="47">
        <v>26</v>
      </c>
      <c r="C70" s="18" t="s">
        <v>77</v>
      </c>
      <c r="D70" s="23"/>
      <c r="E70" s="20">
        <v>250</v>
      </c>
      <c r="F70" s="20"/>
      <c r="G70" s="20"/>
      <c r="H70" s="48">
        <f t="shared" si="5"/>
        <v>250</v>
      </c>
      <c r="I70" s="20"/>
      <c r="J70" s="20"/>
      <c r="K70" s="50">
        <f t="shared" si="3"/>
        <v>250</v>
      </c>
      <c r="L70" s="5"/>
    </row>
    <row r="71" spans="1:12" ht="21">
      <c r="A71" s="5"/>
      <c r="B71" s="47">
        <v>27</v>
      </c>
      <c r="C71" s="18" t="s">
        <v>78</v>
      </c>
      <c r="D71" s="27"/>
      <c r="E71" s="20">
        <v>22108</v>
      </c>
      <c r="F71" s="28"/>
      <c r="G71" s="20">
        <v>8804</v>
      </c>
      <c r="H71" s="48">
        <f t="shared" si="5"/>
        <v>13304</v>
      </c>
      <c r="I71" s="20">
        <v>5000</v>
      </c>
      <c r="J71" s="20">
        <v>2000</v>
      </c>
      <c r="K71" s="50">
        <f t="shared" si="3"/>
        <v>29108</v>
      </c>
      <c r="L71" s="5"/>
    </row>
    <row r="72" spans="1:12" ht="21">
      <c r="A72" s="5"/>
      <c r="B72" s="47">
        <v>28</v>
      </c>
      <c r="C72" s="18" t="s">
        <v>79</v>
      </c>
      <c r="D72" s="23"/>
      <c r="E72" s="20">
        <v>2301</v>
      </c>
      <c r="F72" s="20"/>
      <c r="G72" s="20"/>
      <c r="H72" s="48">
        <f t="shared" si="5"/>
        <v>2301</v>
      </c>
      <c r="I72" s="20"/>
      <c r="J72" s="20"/>
      <c r="K72" s="50">
        <f t="shared" si="3"/>
        <v>2301</v>
      </c>
      <c r="L72" s="5"/>
    </row>
    <row r="73" spans="1:12" ht="21">
      <c r="A73" s="5"/>
      <c r="B73" s="47">
        <v>29</v>
      </c>
      <c r="C73" s="18" t="s">
        <v>80</v>
      </c>
      <c r="D73" s="23"/>
      <c r="E73" s="20">
        <v>5850</v>
      </c>
      <c r="F73" s="20"/>
      <c r="G73" s="20"/>
      <c r="H73" s="48">
        <f t="shared" si="5"/>
        <v>5850</v>
      </c>
      <c r="I73" s="20"/>
      <c r="J73" s="20"/>
      <c r="K73" s="50">
        <f t="shared" si="3"/>
        <v>5850</v>
      </c>
      <c r="L73" s="5"/>
    </row>
    <row r="74" spans="1:12" ht="21">
      <c r="A74" s="5"/>
      <c r="B74" s="47">
        <v>30</v>
      </c>
      <c r="C74" s="18" t="s">
        <v>81</v>
      </c>
      <c r="D74" s="23"/>
      <c r="E74" s="20">
        <v>45100</v>
      </c>
      <c r="F74" s="20"/>
      <c r="G74" s="20"/>
      <c r="H74" s="48">
        <f t="shared" si="5"/>
        <v>45100</v>
      </c>
      <c r="I74" s="20"/>
      <c r="J74" s="20"/>
      <c r="K74" s="50">
        <f t="shared" si="3"/>
        <v>45100</v>
      </c>
      <c r="L74" s="5"/>
    </row>
    <row r="75" spans="1:12" ht="21">
      <c r="A75" s="5"/>
      <c r="B75" s="47">
        <v>31</v>
      </c>
      <c r="C75" s="18" t="s">
        <v>82</v>
      </c>
      <c r="D75" s="23"/>
      <c r="E75" s="20">
        <v>8377</v>
      </c>
      <c r="F75" s="20"/>
      <c r="G75" s="20"/>
      <c r="H75" s="48">
        <f t="shared" si="5"/>
        <v>8377</v>
      </c>
      <c r="I75" s="20"/>
      <c r="J75" s="20"/>
      <c r="K75" s="50">
        <f t="shared" si="3"/>
        <v>8377</v>
      </c>
      <c r="L75" s="5"/>
    </row>
    <row r="76" spans="1:12" ht="21">
      <c r="A76" s="5"/>
      <c r="B76" s="47">
        <v>32</v>
      </c>
      <c r="C76" s="18" t="s">
        <v>83</v>
      </c>
      <c r="D76" s="23"/>
      <c r="E76" s="20">
        <v>5251</v>
      </c>
      <c r="F76" s="20"/>
      <c r="G76" s="20"/>
      <c r="H76" s="48">
        <f t="shared" si="5"/>
        <v>5251</v>
      </c>
      <c r="I76" s="20"/>
      <c r="J76" s="20"/>
      <c r="K76" s="50">
        <f t="shared" si="3"/>
        <v>5251</v>
      </c>
      <c r="L76" s="5"/>
    </row>
    <row r="77" spans="1:12" ht="21">
      <c r="A77" s="5"/>
      <c r="B77" s="47">
        <v>33</v>
      </c>
      <c r="C77" s="18" t="s">
        <v>84</v>
      </c>
      <c r="D77" s="23"/>
      <c r="E77" s="20">
        <v>2708</v>
      </c>
      <c r="F77" s="20"/>
      <c r="G77" s="20"/>
      <c r="H77" s="48">
        <f t="shared" si="5"/>
        <v>2708</v>
      </c>
      <c r="I77" s="20"/>
      <c r="J77" s="20"/>
      <c r="K77" s="50">
        <f t="shared" si="3"/>
        <v>2708</v>
      </c>
      <c r="L77" s="5"/>
    </row>
    <row r="78" spans="1:12" ht="21">
      <c r="A78" s="5"/>
      <c r="B78" s="47">
        <v>34</v>
      </c>
      <c r="C78" s="18" t="s">
        <v>85</v>
      </c>
      <c r="D78" s="23"/>
      <c r="E78" s="20">
        <v>21279</v>
      </c>
      <c r="F78" s="24"/>
      <c r="G78" s="20">
        <v>20608</v>
      </c>
      <c r="H78" s="48">
        <f t="shared" si="5"/>
        <v>671</v>
      </c>
      <c r="I78" s="20">
        <v>6685</v>
      </c>
      <c r="J78" s="20">
        <v>2762</v>
      </c>
      <c r="K78" s="50">
        <f t="shared" si="3"/>
        <v>30726</v>
      </c>
      <c r="L78" s="5"/>
    </row>
    <row r="79" spans="1:12" ht="21">
      <c r="A79" s="5"/>
      <c r="B79" s="47">
        <v>35</v>
      </c>
      <c r="C79" s="18" t="s">
        <v>86</v>
      </c>
      <c r="D79" s="23"/>
      <c r="E79" s="20">
        <v>129023</v>
      </c>
      <c r="F79" s="20"/>
      <c r="G79" s="20"/>
      <c r="H79" s="48">
        <f t="shared" si="5"/>
        <v>129023</v>
      </c>
      <c r="I79" s="20">
        <v>887</v>
      </c>
      <c r="J79" s="20">
        <v>1528</v>
      </c>
      <c r="K79" s="50">
        <f t="shared" si="3"/>
        <v>131438</v>
      </c>
      <c r="L79" s="5"/>
    </row>
    <row r="80" spans="1:12" ht="21">
      <c r="A80" s="5"/>
      <c r="B80" s="47"/>
      <c r="C80" s="18" t="s">
        <v>87</v>
      </c>
      <c r="D80" s="23"/>
      <c r="E80" s="20">
        <v>680</v>
      </c>
      <c r="F80" s="20"/>
      <c r="G80" s="20"/>
      <c r="H80" s="48"/>
      <c r="I80" s="20"/>
      <c r="J80" s="20"/>
      <c r="K80" s="50">
        <f t="shared" si="3"/>
        <v>680</v>
      </c>
      <c r="L80" s="5"/>
    </row>
    <row r="81" spans="1:12" ht="21">
      <c r="A81" s="5"/>
      <c r="B81" s="47">
        <v>36</v>
      </c>
      <c r="C81" s="18" t="s">
        <v>88</v>
      </c>
      <c r="D81" s="23"/>
      <c r="E81" s="20">
        <v>39845</v>
      </c>
      <c r="F81" s="20"/>
      <c r="G81" s="20"/>
      <c r="H81" s="48">
        <f>E81-G81</f>
        <v>39845</v>
      </c>
      <c r="I81" s="20"/>
      <c r="J81" s="20"/>
      <c r="K81" s="50">
        <f t="shared" si="3"/>
        <v>39845</v>
      </c>
      <c r="L81" s="58"/>
    </row>
    <row r="82" spans="1:12" ht="26.25">
      <c r="A82" s="5"/>
      <c r="B82" s="59"/>
      <c r="C82" s="60" t="s">
        <v>89</v>
      </c>
      <c r="D82" s="61"/>
      <c r="E82" s="61">
        <f>SUM(E45:E81)</f>
        <v>528645</v>
      </c>
      <c r="F82" s="61"/>
      <c r="G82" s="61">
        <f>SUM(G45:G81)</f>
        <v>40955</v>
      </c>
      <c r="H82" s="61">
        <f>SUM(H45:H81)</f>
        <v>487010</v>
      </c>
      <c r="I82" s="61">
        <f>SUM(I45:I81)</f>
        <v>14650</v>
      </c>
      <c r="J82" s="61">
        <f>SUM(J45:J81)</f>
        <v>9187</v>
      </c>
      <c r="K82" s="62">
        <f t="shared" si="3"/>
        <v>552482</v>
      </c>
      <c r="L82" s="5"/>
    </row>
    <row r="83" spans="1:12" ht="26.25">
      <c r="A83" s="4"/>
      <c r="B83" s="63"/>
      <c r="C83" s="64"/>
      <c r="D83" s="65"/>
      <c r="E83" s="66"/>
      <c r="F83" s="66"/>
      <c r="G83" s="66"/>
      <c r="H83" s="66"/>
      <c r="I83" s="66"/>
      <c r="J83" s="66"/>
      <c r="K83" s="67"/>
      <c r="L83" s="5"/>
    </row>
    <row r="84" spans="1:12" ht="37.5">
      <c r="A84" s="4"/>
      <c r="B84" s="40"/>
      <c r="C84" s="41" t="s">
        <v>90</v>
      </c>
      <c r="D84" s="68"/>
      <c r="E84" s="43" t="s">
        <v>91</v>
      </c>
      <c r="F84" s="43"/>
      <c r="G84" s="43" t="s">
        <v>48</v>
      </c>
      <c r="H84" s="43" t="s">
        <v>92</v>
      </c>
      <c r="I84" s="43" t="s">
        <v>50</v>
      </c>
      <c r="J84" s="44" t="s">
        <v>51</v>
      </c>
      <c r="K84" s="69" t="s">
        <v>2</v>
      </c>
      <c r="L84" s="5"/>
    </row>
    <row r="85" spans="1:12" ht="21">
      <c r="A85" s="4"/>
      <c r="B85" s="70">
        <v>1</v>
      </c>
      <c r="C85" s="71" t="s">
        <v>93</v>
      </c>
      <c r="D85" s="23"/>
      <c r="E85" s="20">
        <v>3513</v>
      </c>
      <c r="F85" s="20"/>
      <c r="G85" s="20"/>
      <c r="H85" s="20"/>
      <c r="I85" s="20"/>
      <c r="J85" s="20"/>
      <c r="K85" s="50">
        <f aca="true" t="shared" si="6" ref="K85:K112">SUM(E85:J85)</f>
        <v>3513</v>
      </c>
      <c r="L85" s="5"/>
    </row>
    <row r="86" spans="1:12" ht="21">
      <c r="A86" s="4"/>
      <c r="B86" s="70">
        <v>2</v>
      </c>
      <c r="C86" s="71" t="s">
        <v>94</v>
      </c>
      <c r="D86" s="23"/>
      <c r="E86" s="20">
        <v>5000</v>
      </c>
      <c r="F86" s="20"/>
      <c r="G86" s="20"/>
      <c r="H86" s="20"/>
      <c r="I86" s="20"/>
      <c r="J86" s="20"/>
      <c r="K86" s="50">
        <f t="shared" si="6"/>
        <v>5000</v>
      </c>
      <c r="L86" s="5"/>
    </row>
    <row r="87" spans="1:12" ht="21">
      <c r="A87" s="4"/>
      <c r="B87" s="70">
        <v>3</v>
      </c>
      <c r="C87" s="71" t="s">
        <v>95</v>
      </c>
      <c r="D87" s="23"/>
      <c r="E87" s="20">
        <v>5080</v>
      </c>
      <c r="F87" s="20"/>
      <c r="G87" s="20"/>
      <c r="H87" s="20"/>
      <c r="I87" s="20"/>
      <c r="J87" s="20"/>
      <c r="K87" s="50">
        <f t="shared" si="6"/>
        <v>5080</v>
      </c>
      <c r="L87" s="5"/>
    </row>
    <row r="88" spans="1:12" ht="21">
      <c r="A88" s="4"/>
      <c r="B88" s="70">
        <v>4</v>
      </c>
      <c r="C88" s="71" t="s">
        <v>96</v>
      </c>
      <c r="D88" s="23"/>
      <c r="E88" s="20">
        <v>8698</v>
      </c>
      <c r="F88" s="20"/>
      <c r="G88" s="20"/>
      <c r="H88" s="20"/>
      <c r="I88" s="20"/>
      <c r="J88" s="20"/>
      <c r="K88" s="50">
        <f t="shared" si="6"/>
        <v>8698</v>
      </c>
      <c r="L88" s="5"/>
    </row>
    <row r="89" spans="1:12" ht="21">
      <c r="A89" s="4"/>
      <c r="B89" s="70">
        <v>5</v>
      </c>
      <c r="C89" s="18" t="s">
        <v>97</v>
      </c>
      <c r="D89" s="23"/>
      <c r="E89" s="20">
        <v>12401</v>
      </c>
      <c r="F89" s="20"/>
      <c r="G89" s="20"/>
      <c r="H89" s="20"/>
      <c r="I89" s="20"/>
      <c r="J89" s="20"/>
      <c r="K89" s="50">
        <f t="shared" si="6"/>
        <v>12401</v>
      </c>
      <c r="L89" s="5"/>
    </row>
    <row r="90" spans="1:12" ht="21">
      <c r="A90" s="4"/>
      <c r="B90" s="70">
        <v>6</v>
      </c>
      <c r="C90" s="18" t="s">
        <v>98</v>
      </c>
      <c r="D90" s="23"/>
      <c r="E90" s="20">
        <v>7055</v>
      </c>
      <c r="F90" s="20"/>
      <c r="G90" s="20"/>
      <c r="H90" s="20"/>
      <c r="I90" s="20"/>
      <c r="J90" s="20"/>
      <c r="K90" s="50">
        <f t="shared" si="6"/>
        <v>7055</v>
      </c>
      <c r="L90" s="5"/>
    </row>
    <row r="91" spans="1:12" ht="21">
      <c r="A91" s="4"/>
      <c r="B91" s="70">
        <v>7</v>
      </c>
      <c r="C91" s="18" t="s">
        <v>99</v>
      </c>
      <c r="D91" s="23"/>
      <c r="E91" s="20">
        <v>6971</v>
      </c>
      <c r="F91" s="20"/>
      <c r="G91" s="20"/>
      <c r="H91" s="20"/>
      <c r="I91" s="20"/>
      <c r="J91" s="20"/>
      <c r="K91" s="50">
        <f t="shared" si="6"/>
        <v>6971</v>
      </c>
      <c r="L91" s="5"/>
    </row>
    <row r="92" spans="1:12" ht="21">
      <c r="A92" s="4"/>
      <c r="B92" s="70">
        <v>8</v>
      </c>
      <c r="C92" s="71" t="s">
        <v>100</v>
      </c>
      <c r="D92" s="29"/>
      <c r="E92" s="20">
        <v>26078</v>
      </c>
      <c r="F92" s="20"/>
      <c r="G92" s="20"/>
      <c r="H92" s="20"/>
      <c r="I92" s="20"/>
      <c r="J92" s="20"/>
      <c r="K92" s="50">
        <f t="shared" si="6"/>
        <v>26078</v>
      </c>
      <c r="L92" s="5"/>
    </row>
    <row r="93" spans="1:12" ht="21">
      <c r="A93" s="4"/>
      <c r="B93" s="70">
        <v>9</v>
      </c>
      <c r="C93" s="18" t="s">
        <v>101</v>
      </c>
      <c r="D93" s="23"/>
      <c r="E93" s="20">
        <v>1377</v>
      </c>
      <c r="F93" s="20"/>
      <c r="G93" s="20"/>
      <c r="H93" s="20"/>
      <c r="I93" s="20"/>
      <c r="J93" s="20"/>
      <c r="K93" s="50">
        <f t="shared" si="6"/>
        <v>1377</v>
      </c>
      <c r="L93" s="5"/>
    </row>
    <row r="94" spans="1:12" ht="21">
      <c r="A94" s="4"/>
      <c r="B94" s="70"/>
      <c r="C94" s="52" t="s">
        <v>102</v>
      </c>
      <c r="D94" s="53"/>
      <c r="E94" s="72">
        <v>200</v>
      </c>
      <c r="F94" s="20"/>
      <c r="G94" s="20"/>
      <c r="H94" s="20"/>
      <c r="I94" s="20"/>
      <c r="J94" s="20"/>
      <c r="K94" s="50">
        <f t="shared" si="6"/>
        <v>200</v>
      </c>
      <c r="L94" s="5"/>
    </row>
    <row r="95" spans="1:12" ht="21">
      <c r="A95" s="4"/>
      <c r="B95" s="70"/>
      <c r="C95" s="52" t="s">
        <v>103</v>
      </c>
      <c r="D95" s="53"/>
      <c r="E95" s="72">
        <v>4000</v>
      </c>
      <c r="F95" s="20"/>
      <c r="G95" s="20"/>
      <c r="H95" s="20"/>
      <c r="I95" s="20"/>
      <c r="J95" s="20"/>
      <c r="K95" s="50">
        <f t="shared" si="6"/>
        <v>4000</v>
      </c>
      <c r="L95" s="5"/>
    </row>
    <row r="96" spans="1:12" ht="21">
      <c r="A96" s="4"/>
      <c r="B96" s="70"/>
      <c r="C96" s="52" t="s">
        <v>104</v>
      </c>
      <c r="D96" s="53"/>
      <c r="E96" s="20">
        <v>2181</v>
      </c>
      <c r="F96" s="20"/>
      <c r="G96" s="20"/>
      <c r="H96" s="20"/>
      <c r="I96" s="20"/>
      <c r="J96" s="20"/>
      <c r="K96" s="50">
        <f t="shared" si="6"/>
        <v>2181</v>
      </c>
      <c r="L96" s="5"/>
    </row>
    <row r="97" spans="1:12" ht="21">
      <c r="A97" s="4"/>
      <c r="B97" s="70"/>
      <c r="C97" s="52" t="s">
        <v>105</v>
      </c>
      <c r="D97" s="53"/>
      <c r="E97" s="20">
        <v>2181</v>
      </c>
      <c r="F97" s="20"/>
      <c r="G97" s="20"/>
      <c r="H97" s="20"/>
      <c r="I97" s="20"/>
      <c r="J97" s="20"/>
      <c r="K97" s="50">
        <f t="shared" si="6"/>
        <v>2181</v>
      </c>
      <c r="L97" s="5"/>
    </row>
    <row r="98" spans="1:12" ht="21">
      <c r="A98" s="4"/>
      <c r="B98" s="70"/>
      <c r="C98" s="52" t="s">
        <v>106</v>
      </c>
      <c r="D98" s="53"/>
      <c r="E98" s="20">
        <v>1088</v>
      </c>
      <c r="F98" s="20"/>
      <c r="G98" s="20"/>
      <c r="H98" s="20"/>
      <c r="I98" s="20"/>
      <c r="J98" s="20"/>
      <c r="K98" s="50">
        <f t="shared" si="6"/>
        <v>1088</v>
      </c>
      <c r="L98" s="5"/>
    </row>
    <row r="99" spans="1:12" ht="21">
      <c r="A99" s="4"/>
      <c r="B99" s="70"/>
      <c r="C99" s="52" t="s">
        <v>107</v>
      </c>
      <c r="D99" s="53"/>
      <c r="E99" s="20">
        <v>1088</v>
      </c>
      <c r="F99" s="20"/>
      <c r="G99" s="20"/>
      <c r="H99" s="20"/>
      <c r="I99" s="20"/>
      <c r="J99" s="20"/>
      <c r="K99" s="50">
        <f t="shared" si="6"/>
        <v>1088</v>
      </c>
      <c r="L99" s="5"/>
    </row>
    <row r="100" spans="1:12" ht="21">
      <c r="A100" s="4"/>
      <c r="B100" s="70"/>
      <c r="C100" s="52" t="s">
        <v>108</v>
      </c>
      <c r="D100" s="53"/>
      <c r="E100" s="20">
        <v>292</v>
      </c>
      <c r="F100" s="20"/>
      <c r="G100" s="20"/>
      <c r="H100" s="20"/>
      <c r="I100" s="20"/>
      <c r="J100" s="20"/>
      <c r="K100" s="50">
        <f t="shared" si="6"/>
        <v>292</v>
      </c>
      <c r="L100" s="5"/>
    </row>
    <row r="101" spans="1:12" ht="21">
      <c r="A101" s="4"/>
      <c r="B101" s="70"/>
      <c r="C101" s="52" t="s">
        <v>109</v>
      </c>
      <c r="D101" s="53"/>
      <c r="E101" s="20">
        <v>142</v>
      </c>
      <c r="F101" s="20"/>
      <c r="G101" s="20"/>
      <c r="H101" s="20"/>
      <c r="I101" s="20"/>
      <c r="J101" s="20"/>
      <c r="K101" s="50">
        <f t="shared" si="6"/>
        <v>142</v>
      </c>
      <c r="L101" s="5"/>
    </row>
    <row r="102" spans="1:12" ht="21">
      <c r="A102" s="4"/>
      <c r="B102" s="70"/>
      <c r="C102" s="52" t="s">
        <v>110</v>
      </c>
      <c r="D102" s="53"/>
      <c r="E102" s="20">
        <v>47</v>
      </c>
      <c r="F102" s="20"/>
      <c r="G102" s="20"/>
      <c r="H102" s="20"/>
      <c r="I102" s="20"/>
      <c r="J102" s="20"/>
      <c r="K102" s="50">
        <f t="shared" si="6"/>
        <v>47</v>
      </c>
      <c r="L102" s="5"/>
    </row>
    <row r="103" spans="1:12" ht="21">
      <c r="A103" s="4"/>
      <c r="B103" s="70"/>
      <c r="C103" s="52" t="s">
        <v>111</v>
      </c>
      <c r="D103" s="53"/>
      <c r="E103" s="20">
        <v>493</v>
      </c>
      <c r="F103" s="20"/>
      <c r="G103" s="20"/>
      <c r="H103" s="20"/>
      <c r="I103" s="20"/>
      <c r="J103" s="20"/>
      <c r="K103" s="50">
        <f t="shared" si="6"/>
        <v>493</v>
      </c>
      <c r="L103" s="5"/>
    </row>
    <row r="104" spans="1:12" ht="21">
      <c r="A104" s="4"/>
      <c r="B104" s="70"/>
      <c r="C104" s="52" t="s">
        <v>112</v>
      </c>
      <c r="D104" s="53"/>
      <c r="E104" s="20">
        <v>1538</v>
      </c>
      <c r="F104" s="20"/>
      <c r="G104" s="20"/>
      <c r="H104" s="20"/>
      <c r="I104" s="20"/>
      <c r="J104" s="20"/>
      <c r="K104" s="50">
        <f t="shared" si="6"/>
        <v>1538</v>
      </c>
      <c r="L104" s="5"/>
    </row>
    <row r="105" spans="1:12" ht="21">
      <c r="A105" s="4"/>
      <c r="B105" s="70"/>
      <c r="C105" s="52" t="s">
        <v>113</v>
      </c>
      <c r="D105" s="53"/>
      <c r="E105" s="20">
        <v>1371</v>
      </c>
      <c r="F105" s="20"/>
      <c r="G105" s="20"/>
      <c r="H105" s="20"/>
      <c r="I105" s="20"/>
      <c r="J105" s="20"/>
      <c r="K105" s="50">
        <f t="shared" si="6"/>
        <v>1371</v>
      </c>
      <c r="L105" s="5"/>
    </row>
    <row r="106" spans="1:12" ht="21">
      <c r="A106" s="4"/>
      <c r="B106" s="70"/>
      <c r="C106" s="52" t="s">
        <v>114</v>
      </c>
      <c r="D106" s="53"/>
      <c r="E106" s="20">
        <v>551</v>
      </c>
      <c r="F106" s="20"/>
      <c r="G106" s="20"/>
      <c r="H106" s="20"/>
      <c r="I106" s="20"/>
      <c r="J106" s="20"/>
      <c r="K106" s="50">
        <f t="shared" si="6"/>
        <v>551</v>
      </c>
      <c r="L106" s="5"/>
    </row>
    <row r="107" spans="1:12" ht="21">
      <c r="A107" s="4"/>
      <c r="B107" s="70"/>
      <c r="C107" s="52" t="s">
        <v>115</v>
      </c>
      <c r="D107" s="53"/>
      <c r="E107" s="20">
        <v>219</v>
      </c>
      <c r="F107" s="20"/>
      <c r="G107" s="20"/>
      <c r="H107" s="20"/>
      <c r="I107" s="20"/>
      <c r="J107" s="20"/>
      <c r="K107" s="50">
        <f t="shared" si="6"/>
        <v>219</v>
      </c>
      <c r="L107" s="5"/>
    </row>
    <row r="108" spans="1:12" ht="21">
      <c r="A108" s="4"/>
      <c r="B108" s="70"/>
      <c r="C108" s="52" t="s">
        <v>116</v>
      </c>
      <c r="D108" s="53"/>
      <c r="E108" s="20">
        <v>921</v>
      </c>
      <c r="F108" s="20"/>
      <c r="G108" s="20"/>
      <c r="H108" s="20"/>
      <c r="I108" s="20"/>
      <c r="J108" s="20"/>
      <c r="K108" s="50">
        <f t="shared" si="6"/>
        <v>921</v>
      </c>
      <c r="L108" s="5"/>
    </row>
    <row r="109" spans="1:12" ht="21">
      <c r="A109" s="4"/>
      <c r="B109" s="70">
        <v>10</v>
      </c>
      <c r="C109" s="18" t="s">
        <v>117</v>
      </c>
      <c r="D109" s="23"/>
      <c r="E109" s="20">
        <v>128823</v>
      </c>
      <c r="F109" s="24"/>
      <c r="G109" s="20">
        <v>43606</v>
      </c>
      <c r="H109" s="20">
        <v>85217</v>
      </c>
      <c r="I109" s="20">
        <v>23189</v>
      </c>
      <c r="J109" s="20">
        <v>18467</v>
      </c>
      <c r="K109" s="50">
        <f t="shared" si="6"/>
        <v>299302</v>
      </c>
      <c r="L109" s="5"/>
    </row>
    <row r="110" spans="1:12" ht="21">
      <c r="A110" s="4"/>
      <c r="B110" s="70">
        <v>11</v>
      </c>
      <c r="C110" s="18" t="s">
        <v>118</v>
      </c>
      <c r="D110" s="23"/>
      <c r="E110" s="20">
        <v>1297</v>
      </c>
      <c r="F110" s="20"/>
      <c r="G110" s="20"/>
      <c r="H110" s="20"/>
      <c r="I110" s="20"/>
      <c r="J110" s="20"/>
      <c r="K110" s="50">
        <f t="shared" si="6"/>
        <v>1297</v>
      </c>
      <c r="L110" s="5"/>
    </row>
    <row r="111" spans="1:12" ht="21">
      <c r="A111" s="4"/>
      <c r="B111" s="70">
        <v>12</v>
      </c>
      <c r="C111" s="18" t="s">
        <v>119</v>
      </c>
      <c r="D111" s="23"/>
      <c r="E111" s="20">
        <v>15493</v>
      </c>
      <c r="F111" s="20"/>
      <c r="G111" s="20"/>
      <c r="H111" s="20"/>
      <c r="I111" s="20">
        <v>640</v>
      </c>
      <c r="J111" s="20">
        <v>789</v>
      </c>
      <c r="K111" s="50">
        <f t="shared" si="6"/>
        <v>16922</v>
      </c>
      <c r="L111" s="73"/>
    </row>
    <row r="112" spans="1:12" ht="26.25">
      <c r="A112" s="4"/>
      <c r="B112" s="59"/>
      <c r="C112" s="74" t="s">
        <v>120</v>
      </c>
      <c r="D112" s="61"/>
      <c r="E112" s="61">
        <f>SUM(E85:E111)</f>
        <v>238098</v>
      </c>
      <c r="F112" s="61"/>
      <c r="G112" s="61"/>
      <c r="H112" s="61"/>
      <c r="I112" s="61">
        <f>SUM(I85:I111)</f>
        <v>23829</v>
      </c>
      <c r="J112" s="61">
        <f>SUM(J85:J111)</f>
        <v>19256</v>
      </c>
      <c r="K112" s="62">
        <f t="shared" si="6"/>
        <v>281183</v>
      </c>
      <c r="L112" s="5"/>
    </row>
    <row r="113" spans="1:12" ht="26.25">
      <c r="A113" s="4"/>
      <c r="B113" s="63"/>
      <c r="C113" s="64"/>
      <c r="D113" s="65"/>
      <c r="E113" s="66"/>
      <c r="F113" s="66"/>
      <c r="G113" s="66"/>
      <c r="H113" s="66"/>
      <c r="I113" s="66"/>
      <c r="J113" s="66"/>
      <c r="K113" s="75"/>
      <c r="L113" s="76"/>
    </row>
    <row r="114" spans="1:12" ht="37.5">
      <c r="A114" s="4"/>
      <c r="B114" s="40"/>
      <c r="C114" s="41" t="s">
        <v>121</v>
      </c>
      <c r="D114" s="68"/>
      <c r="E114" s="43" t="s">
        <v>91</v>
      </c>
      <c r="F114" s="43"/>
      <c r="G114" s="43" t="s">
        <v>48</v>
      </c>
      <c r="H114" s="43" t="s">
        <v>92</v>
      </c>
      <c r="I114" s="43" t="s">
        <v>50</v>
      </c>
      <c r="J114" s="44" t="s">
        <v>51</v>
      </c>
      <c r="K114" s="69" t="s">
        <v>2</v>
      </c>
      <c r="L114" s="5"/>
    </row>
    <row r="115" spans="1:12" ht="21">
      <c r="A115" s="4"/>
      <c r="B115" s="77">
        <v>1</v>
      </c>
      <c r="C115" s="18" t="s">
        <v>122</v>
      </c>
      <c r="D115" s="78"/>
      <c r="E115" s="48">
        <v>1456</v>
      </c>
      <c r="F115" s="79"/>
      <c r="G115" s="48">
        <v>109</v>
      </c>
      <c r="H115" s="48">
        <f>E115-G115</f>
        <v>1347</v>
      </c>
      <c r="I115" s="48"/>
      <c r="J115" s="48"/>
      <c r="K115" s="50">
        <f aca="true" t="shared" si="7" ref="K115:K144">E115+I115+J115</f>
        <v>1456</v>
      </c>
      <c r="L115" s="5"/>
    </row>
    <row r="116" spans="1:12" ht="21">
      <c r="A116" s="4"/>
      <c r="B116" s="77">
        <v>2</v>
      </c>
      <c r="C116" s="18" t="s">
        <v>123</v>
      </c>
      <c r="D116" s="80"/>
      <c r="E116" s="48">
        <v>3244</v>
      </c>
      <c r="F116" s="81"/>
      <c r="G116" s="48">
        <v>533</v>
      </c>
      <c r="H116" s="48">
        <f>E116-G116</f>
        <v>2711</v>
      </c>
      <c r="I116" s="48">
        <v>67</v>
      </c>
      <c r="J116" s="48"/>
      <c r="K116" s="50">
        <f t="shared" si="7"/>
        <v>3311</v>
      </c>
      <c r="L116" s="5"/>
    </row>
    <row r="117" spans="1:12" ht="21">
      <c r="A117" s="4"/>
      <c r="B117" s="77">
        <v>3</v>
      </c>
      <c r="C117" s="18" t="s">
        <v>124</v>
      </c>
      <c r="D117" s="80"/>
      <c r="E117" s="48">
        <v>598</v>
      </c>
      <c r="F117" s="81"/>
      <c r="G117" s="48">
        <v>573</v>
      </c>
      <c r="H117" s="48">
        <f>E117-G117</f>
        <v>25</v>
      </c>
      <c r="I117" s="48">
        <v>21</v>
      </c>
      <c r="J117" s="48"/>
      <c r="K117" s="50">
        <f t="shared" si="7"/>
        <v>619</v>
      </c>
      <c r="L117" s="5"/>
    </row>
    <row r="118" spans="1:12" ht="21">
      <c r="A118" s="4"/>
      <c r="B118" s="77">
        <v>4</v>
      </c>
      <c r="C118" s="18" t="s">
        <v>125</v>
      </c>
      <c r="D118" s="80"/>
      <c r="E118" s="48">
        <v>2898</v>
      </c>
      <c r="F118" s="81"/>
      <c r="G118" s="48">
        <v>708</v>
      </c>
      <c r="H118" s="48">
        <f>E118-G118</f>
        <v>2190</v>
      </c>
      <c r="I118" s="48">
        <v>69</v>
      </c>
      <c r="J118" s="48"/>
      <c r="K118" s="50">
        <f t="shared" si="7"/>
        <v>2967</v>
      </c>
      <c r="L118" s="5"/>
    </row>
    <row r="119" spans="1:12" ht="21">
      <c r="A119" s="4"/>
      <c r="B119" s="77">
        <v>5</v>
      </c>
      <c r="C119" s="18" t="s">
        <v>126</v>
      </c>
      <c r="D119" s="80"/>
      <c r="E119" s="48">
        <v>10246</v>
      </c>
      <c r="F119" s="81"/>
      <c r="G119" s="48">
        <v>548</v>
      </c>
      <c r="H119" s="48">
        <f>E119-G119</f>
        <v>9698</v>
      </c>
      <c r="I119" s="48">
        <v>78</v>
      </c>
      <c r="J119" s="48"/>
      <c r="K119" s="50">
        <f t="shared" si="7"/>
        <v>10324</v>
      </c>
      <c r="L119" s="5"/>
    </row>
    <row r="120" spans="1:12" ht="21">
      <c r="A120" s="4"/>
      <c r="B120" s="77"/>
      <c r="C120" s="52" t="s">
        <v>127</v>
      </c>
      <c r="D120" s="82"/>
      <c r="E120" s="48">
        <v>85</v>
      </c>
      <c r="F120" s="83"/>
      <c r="G120" s="48">
        <v>85</v>
      </c>
      <c r="H120" s="48"/>
      <c r="I120" s="48"/>
      <c r="J120" s="48"/>
      <c r="K120" s="50">
        <f t="shared" si="7"/>
        <v>85</v>
      </c>
      <c r="L120" s="5"/>
    </row>
    <row r="121" spans="1:12" ht="21">
      <c r="A121" s="4"/>
      <c r="B121" s="77"/>
      <c r="C121" s="52" t="s">
        <v>128</v>
      </c>
      <c r="D121" s="82"/>
      <c r="E121" s="48">
        <v>188</v>
      </c>
      <c r="F121" s="83"/>
      <c r="G121" s="48">
        <v>188</v>
      </c>
      <c r="H121" s="48"/>
      <c r="I121" s="48"/>
      <c r="J121" s="48"/>
      <c r="K121" s="50">
        <f t="shared" si="7"/>
        <v>188</v>
      </c>
      <c r="L121" s="5"/>
    </row>
    <row r="122" spans="1:12" ht="21">
      <c r="A122" s="4"/>
      <c r="B122" s="77"/>
      <c r="C122" s="52" t="s">
        <v>129</v>
      </c>
      <c r="D122" s="84"/>
      <c r="E122" s="85">
        <v>150</v>
      </c>
      <c r="F122" s="86"/>
      <c r="G122" s="85">
        <v>10</v>
      </c>
      <c r="H122" s="85"/>
      <c r="I122" s="85"/>
      <c r="J122" s="85"/>
      <c r="K122" s="50">
        <f t="shared" si="7"/>
        <v>150</v>
      </c>
      <c r="L122" s="5"/>
    </row>
    <row r="123" spans="1:12" ht="21">
      <c r="A123" s="4"/>
      <c r="B123" s="77"/>
      <c r="C123" s="52" t="s">
        <v>130</v>
      </c>
      <c r="D123" s="82"/>
      <c r="E123" s="85">
        <v>150</v>
      </c>
      <c r="F123" s="86"/>
      <c r="G123" s="85">
        <v>10</v>
      </c>
      <c r="H123" s="85"/>
      <c r="I123" s="85"/>
      <c r="J123" s="85"/>
      <c r="K123" s="50">
        <f t="shared" si="7"/>
        <v>150</v>
      </c>
      <c r="L123" s="5"/>
    </row>
    <row r="124" spans="1:12" ht="21">
      <c r="A124" s="4"/>
      <c r="B124" s="77"/>
      <c r="C124" s="52" t="s">
        <v>131</v>
      </c>
      <c r="D124" s="80"/>
      <c r="E124" s="85">
        <v>1500</v>
      </c>
      <c r="F124" s="87"/>
      <c r="G124" s="85">
        <v>500</v>
      </c>
      <c r="H124" s="85"/>
      <c r="I124" s="85"/>
      <c r="J124" s="85"/>
      <c r="K124" s="50">
        <f t="shared" si="7"/>
        <v>1500</v>
      </c>
      <c r="L124" s="5"/>
    </row>
    <row r="125" spans="1:12" ht="21">
      <c r="A125" s="4"/>
      <c r="B125" s="77"/>
      <c r="C125" s="52" t="s">
        <v>132</v>
      </c>
      <c r="D125" s="80"/>
      <c r="E125" s="85">
        <v>1000</v>
      </c>
      <c r="F125" s="87"/>
      <c r="G125" s="85">
        <v>250</v>
      </c>
      <c r="H125" s="85"/>
      <c r="I125" s="85"/>
      <c r="J125" s="85"/>
      <c r="K125" s="50">
        <f t="shared" si="7"/>
        <v>1000</v>
      </c>
      <c r="L125" s="5"/>
    </row>
    <row r="126" spans="1:12" ht="21">
      <c r="A126" s="4"/>
      <c r="B126" s="77"/>
      <c r="C126" s="52" t="s">
        <v>133</v>
      </c>
      <c r="D126" s="80"/>
      <c r="E126" s="85">
        <v>5000</v>
      </c>
      <c r="F126" s="87"/>
      <c r="G126" s="85">
        <v>200</v>
      </c>
      <c r="H126" s="85"/>
      <c r="I126" s="85"/>
      <c r="J126" s="85"/>
      <c r="K126" s="50">
        <f t="shared" si="7"/>
        <v>5000</v>
      </c>
      <c r="L126" s="5"/>
    </row>
    <row r="127" spans="1:12" ht="21">
      <c r="A127" s="4"/>
      <c r="B127" s="77"/>
      <c r="C127" s="52" t="s">
        <v>134</v>
      </c>
      <c r="D127" s="82"/>
      <c r="E127" s="85">
        <v>150</v>
      </c>
      <c r="F127" s="86"/>
      <c r="G127" s="85">
        <v>20</v>
      </c>
      <c r="H127" s="85"/>
      <c r="I127" s="85"/>
      <c r="J127" s="85"/>
      <c r="K127" s="50">
        <f t="shared" si="7"/>
        <v>150</v>
      </c>
      <c r="L127" s="5"/>
    </row>
    <row r="128" spans="1:12" ht="21">
      <c r="A128" s="4"/>
      <c r="B128" s="77"/>
      <c r="C128" s="52" t="s">
        <v>135</v>
      </c>
      <c r="D128" s="88"/>
      <c r="E128" s="85">
        <v>1100</v>
      </c>
      <c r="F128" s="85"/>
      <c r="G128" s="85"/>
      <c r="H128" s="85"/>
      <c r="I128" s="85"/>
      <c r="J128" s="85"/>
      <c r="K128" s="50">
        <f t="shared" si="7"/>
        <v>1100</v>
      </c>
      <c r="L128" s="5"/>
    </row>
    <row r="129" spans="1:12" ht="21">
      <c r="A129" s="4"/>
      <c r="B129" s="77"/>
      <c r="C129" s="52" t="s">
        <v>136</v>
      </c>
      <c r="D129" s="82"/>
      <c r="E129" s="85">
        <v>150</v>
      </c>
      <c r="F129" s="85"/>
      <c r="G129" s="85"/>
      <c r="H129" s="85"/>
      <c r="I129" s="85"/>
      <c r="J129" s="85"/>
      <c r="K129" s="50">
        <f t="shared" si="7"/>
        <v>150</v>
      </c>
      <c r="L129" s="5"/>
    </row>
    <row r="130" spans="1:12" ht="21">
      <c r="A130" s="4"/>
      <c r="B130" s="77"/>
      <c r="C130" s="52" t="s">
        <v>137</v>
      </c>
      <c r="D130" s="82"/>
      <c r="E130" s="85">
        <v>900</v>
      </c>
      <c r="F130" s="85"/>
      <c r="G130" s="85"/>
      <c r="H130" s="85"/>
      <c r="I130" s="85"/>
      <c r="J130" s="85"/>
      <c r="K130" s="50">
        <f t="shared" si="7"/>
        <v>900</v>
      </c>
      <c r="L130" s="5"/>
    </row>
    <row r="131" spans="1:12" ht="21">
      <c r="A131" s="4"/>
      <c r="B131" s="77"/>
      <c r="C131" s="52" t="s">
        <v>138</v>
      </c>
      <c r="D131" s="82"/>
      <c r="E131" s="85">
        <v>500</v>
      </c>
      <c r="F131" s="85"/>
      <c r="G131" s="85"/>
      <c r="H131" s="85"/>
      <c r="I131" s="85"/>
      <c r="J131" s="85"/>
      <c r="K131" s="50">
        <f t="shared" si="7"/>
        <v>500</v>
      </c>
      <c r="L131" s="5"/>
    </row>
    <row r="132" spans="1:12" ht="21">
      <c r="A132" s="4"/>
      <c r="B132" s="77"/>
      <c r="C132" s="52" t="s">
        <v>139</v>
      </c>
      <c r="D132" s="82"/>
      <c r="E132" s="85">
        <v>500</v>
      </c>
      <c r="F132" s="85"/>
      <c r="G132" s="85"/>
      <c r="H132" s="85"/>
      <c r="I132" s="85"/>
      <c r="J132" s="85"/>
      <c r="K132" s="50">
        <f t="shared" si="7"/>
        <v>500</v>
      </c>
      <c r="L132" s="5"/>
    </row>
    <row r="133" spans="1:12" ht="21">
      <c r="A133" s="4"/>
      <c r="B133" s="77"/>
      <c r="C133" s="52" t="s">
        <v>140</v>
      </c>
      <c r="D133" s="82"/>
      <c r="E133" s="85">
        <v>150</v>
      </c>
      <c r="F133" s="85"/>
      <c r="G133" s="85"/>
      <c r="H133" s="85"/>
      <c r="I133" s="85"/>
      <c r="K133" s="50">
        <f t="shared" si="7"/>
        <v>150</v>
      </c>
      <c r="L133" s="5"/>
    </row>
    <row r="134" spans="1:12" ht="21">
      <c r="A134" s="4"/>
      <c r="B134" s="77"/>
      <c r="C134" s="18" t="s">
        <v>141</v>
      </c>
      <c r="D134" s="80"/>
      <c r="E134" s="48">
        <v>3283</v>
      </c>
      <c r="F134" s="87"/>
      <c r="G134" s="48">
        <v>464</v>
      </c>
      <c r="H134" s="48">
        <v>2819</v>
      </c>
      <c r="I134" s="85"/>
      <c r="J134" s="85"/>
      <c r="K134" s="50">
        <f t="shared" si="7"/>
        <v>3283</v>
      </c>
      <c r="L134" s="5"/>
    </row>
    <row r="135" spans="1:12" ht="21">
      <c r="A135" s="4"/>
      <c r="B135" s="77">
        <v>6</v>
      </c>
      <c r="C135" s="18" t="s">
        <v>142</v>
      </c>
      <c r="D135" s="89"/>
      <c r="E135" s="48">
        <v>529</v>
      </c>
      <c r="F135" s="90"/>
      <c r="G135" s="48">
        <v>55</v>
      </c>
      <c r="H135" s="48">
        <f aca="true" t="shared" si="8" ref="H135:H144">E135-G135</f>
        <v>474</v>
      </c>
      <c r="I135" s="48"/>
      <c r="J135" s="48"/>
      <c r="K135" s="50">
        <f t="shared" si="7"/>
        <v>529</v>
      </c>
      <c r="L135" s="5"/>
    </row>
    <row r="136" spans="1:12" ht="21">
      <c r="A136" s="4"/>
      <c r="B136" s="77">
        <v>7</v>
      </c>
      <c r="C136" s="18" t="s">
        <v>143</v>
      </c>
      <c r="D136" s="91"/>
      <c r="E136" s="48">
        <v>344</v>
      </c>
      <c r="F136" s="92"/>
      <c r="G136" s="48"/>
      <c r="H136" s="48">
        <f t="shared" si="8"/>
        <v>344</v>
      </c>
      <c r="I136" s="48"/>
      <c r="J136" s="48"/>
      <c r="K136" s="50">
        <f t="shared" si="7"/>
        <v>344</v>
      </c>
      <c r="L136" s="5"/>
    </row>
    <row r="137" spans="1:12" ht="21">
      <c r="A137" s="4"/>
      <c r="B137" s="77">
        <v>8</v>
      </c>
      <c r="C137" s="18" t="s">
        <v>144</v>
      </c>
      <c r="D137" s="78"/>
      <c r="E137" s="48">
        <v>10242</v>
      </c>
      <c r="F137" s="81"/>
      <c r="G137" s="48">
        <v>543</v>
      </c>
      <c r="H137" s="48">
        <f t="shared" si="8"/>
        <v>9699</v>
      </c>
      <c r="I137" s="48">
        <v>80</v>
      </c>
      <c r="J137" s="48"/>
      <c r="K137" s="50">
        <f t="shared" si="7"/>
        <v>10322</v>
      </c>
      <c r="L137" s="5"/>
    </row>
    <row r="138" spans="1:12" ht="21">
      <c r="A138" s="4"/>
      <c r="B138" s="77">
        <v>9</v>
      </c>
      <c r="C138" s="18" t="s">
        <v>145</v>
      </c>
      <c r="D138" s="78"/>
      <c r="E138" s="48">
        <v>112</v>
      </c>
      <c r="F138" s="79"/>
      <c r="G138" s="48">
        <v>27</v>
      </c>
      <c r="H138" s="48">
        <f t="shared" si="8"/>
        <v>85</v>
      </c>
      <c r="I138" s="48"/>
      <c r="J138" s="48"/>
      <c r="K138" s="50">
        <f t="shared" si="7"/>
        <v>112</v>
      </c>
      <c r="L138" s="5"/>
    </row>
    <row r="139" spans="1:12" ht="21">
      <c r="A139" s="4"/>
      <c r="B139" s="77">
        <v>10</v>
      </c>
      <c r="C139" s="18" t="s">
        <v>146</v>
      </c>
      <c r="D139" s="78"/>
      <c r="E139" s="56">
        <v>258</v>
      </c>
      <c r="F139" s="93"/>
      <c r="G139" s="48">
        <v>34</v>
      </c>
      <c r="H139" s="48">
        <f t="shared" si="8"/>
        <v>224</v>
      </c>
      <c r="I139" s="48"/>
      <c r="J139" s="48"/>
      <c r="K139" s="50">
        <f t="shared" si="7"/>
        <v>258</v>
      </c>
      <c r="L139" s="5"/>
    </row>
    <row r="140" spans="1:12" ht="21">
      <c r="A140" s="4"/>
      <c r="B140" s="77">
        <v>12</v>
      </c>
      <c r="C140" s="18" t="s">
        <v>147</v>
      </c>
      <c r="D140" s="78"/>
      <c r="E140" s="56">
        <v>660</v>
      </c>
      <c r="F140" s="93"/>
      <c r="G140" s="48">
        <v>36</v>
      </c>
      <c r="H140" s="48">
        <f t="shared" si="8"/>
        <v>624</v>
      </c>
      <c r="I140" s="48"/>
      <c r="J140" s="48"/>
      <c r="K140" s="50">
        <f t="shared" si="7"/>
        <v>660</v>
      </c>
      <c r="L140" s="5"/>
    </row>
    <row r="141" spans="1:12" ht="21">
      <c r="A141" s="4"/>
      <c r="B141" s="77">
        <v>13</v>
      </c>
      <c r="C141" s="18" t="s">
        <v>148</v>
      </c>
      <c r="D141" s="80"/>
      <c r="E141" s="48">
        <v>6523</v>
      </c>
      <c r="F141" s="81"/>
      <c r="G141" s="48">
        <v>521</v>
      </c>
      <c r="H141" s="48">
        <f t="shared" si="8"/>
        <v>6002</v>
      </c>
      <c r="I141" s="48">
        <v>71</v>
      </c>
      <c r="J141" s="48"/>
      <c r="K141" s="50">
        <f t="shared" si="7"/>
        <v>6594</v>
      </c>
      <c r="L141" s="5"/>
    </row>
    <row r="142" spans="1:12" ht="21">
      <c r="A142" s="4"/>
      <c r="B142" s="77">
        <v>14</v>
      </c>
      <c r="C142" s="18" t="s">
        <v>149</v>
      </c>
      <c r="D142" s="80"/>
      <c r="E142" s="48">
        <v>10224</v>
      </c>
      <c r="F142" s="81"/>
      <c r="G142" s="48">
        <v>545</v>
      </c>
      <c r="H142" s="48">
        <f t="shared" si="8"/>
        <v>9679</v>
      </c>
      <c r="I142" s="48">
        <v>81</v>
      </c>
      <c r="J142" s="48"/>
      <c r="K142" s="50">
        <f t="shared" si="7"/>
        <v>10305</v>
      </c>
      <c r="L142" s="5"/>
    </row>
    <row r="143" spans="1:12" ht="21">
      <c r="A143" s="4"/>
      <c r="B143" s="77">
        <v>15</v>
      </c>
      <c r="C143" s="10" t="s">
        <v>150</v>
      </c>
      <c r="D143" s="78"/>
      <c r="E143" s="48">
        <v>250</v>
      </c>
      <c r="F143" s="79"/>
      <c r="G143" s="48">
        <v>23</v>
      </c>
      <c r="H143" s="48">
        <f t="shared" si="8"/>
        <v>227</v>
      </c>
      <c r="I143" s="48"/>
      <c r="J143" s="48"/>
      <c r="K143" s="50">
        <f t="shared" si="7"/>
        <v>250</v>
      </c>
      <c r="L143" s="5"/>
    </row>
    <row r="144" spans="1:12" ht="21">
      <c r="A144" s="4"/>
      <c r="B144" s="77">
        <v>16</v>
      </c>
      <c r="C144" s="10" t="s">
        <v>151</v>
      </c>
      <c r="D144" s="78"/>
      <c r="E144" s="48">
        <v>1572</v>
      </c>
      <c r="F144" s="79"/>
      <c r="G144" s="48">
        <v>396</v>
      </c>
      <c r="H144" s="48">
        <f t="shared" si="8"/>
        <v>1176</v>
      </c>
      <c r="I144" s="48"/>
      <c r="J144" s="48"/>
      <c r="K144" s="50">
        <f t="shared" si="7"/>
        <v>1572</v>
      </c>
      <c r="L144" s="73"/>
    </row>
    <row r="145" spans="1:12" ht="26.25">
      <c r="A145" s="4"/>
      <c r="B145" s="59"/>
      <c r="C145" s="60" t="s">
        <v>152</v>
      </c>
      <c r="D145" s="94"/>
      <c r="E145" s="94">
        <f>SUM(E115:E144)</f>
        <v>63962</v>
      </c>
      <c r="F145" s="94"/>
      <c r="G145" s="94">
        <f>SUM(G115:G144)</f>
        <v>6378</v>
      </c>
      <c r="H145" s="94">
        <f>SUM(H115:H144)</f>
        <v>47324</v>
      </c>
      <c r="I145" s="94">
        <f>SUM(I115:I144)</f>
        <v>467</v>
      </c>
      <c r="J145" s="94"/>
      <c r="K145" s="62">
        <f>E145+I145</f>
        <v>64429</v>
      </c>
      <c r="L145" s="5"/>
    </row>
    <row r="146" spans="1:12" ht="26.25">
      <c r="A146" s="4"/>
      <c r="B146" s="63"/>
      <c r="C146" s="95"/>
      <c r="D146" s="65"/>
      <c r="E146" s="96"/>
      <c r="F146" s="97"/>
      <c r="G146" s="97"/>
      <c r="H146" s="97"/>
      <c r="I146" s="97"/>
      <c r="J146" s="97"/>
      <c r="K146" s="98"/>
      <c r="L146" s="5"/>
    </row>
    <row r="147" spans="1:12" ht="37.5">
      <c r="A147" s="4"/>
      <c r="B147" s="40"/>
      <c r="C147" s="41" t="s">
        <v>153</v>
      </c>
      <c r="D147" s="42"/>
      <c r="E147" s="43" t="s">
        <v>154</v>
      </c>
      <c r="F147" s="43"/>
      <c r="G147" s="43" t="s">
        <v>48</v>
      </c>
      <c r="H147" s="43" t="s">
        <v>49</v>
      </c>
      <c r="I147" s="42" t="s">
        <v>50</v>
      </c>
      <c r="J147" s="42" t="s">
        <v>51</v>
      </c>
      <c r="K147" s="69" t="s">
        <v>2</v>
      </c>
      <c r="L147" s="5"/>
    </row>
    <row r="148" spans="1:12" ht="18.75">
      <c r="A148" s="4"/>
      <c r="B148" s="77">
        <v>1</v>
      </c>
      <c r="C148" s="99" t="s">
        <v>155</v>
      </c>
      <c r="D148" s="100"/>
      <c r="E148" s="20">
        <v>1241</v>
      </c>
      <c r="F148" s="20"/>
      <c r="G148" s="20"/>
      <c r="H148" s="20">
        <v>1241</v>
      </c>
      <c r="I148" s="20"/>
      <c r="J148" s="20"/>
      <c r="K148" s="50">
        <f aca="true" t="shared" si="9" ref="K148:K163">E148+I148+J148</f>
        <v>1241</v>
      </c>
      <c r="L148" s="5"/>
    </row>
    <row r="149" spans="1:12" ht="18.75">
      <c r="A149" s="4"/>
      <c r="B149" s="77">
        <v>2</v>
      </c>
      <c r="C149" s="99" t="s">
        <v>156</v>
      </c>
      <c r="D149" s="100"/>
      <c r="E149" s="20">
        <v>1301</v>
      </c>
      <c r="F149" s="20"/>
      <c r="G149" s="20"/>
      <c r="H149" s="20">
        <v>1301</v>
      </c>
      <c r="I149" s="20"/>
      <c r="J149" s="20"/>
      <c r="K149" s="50">
        <f t="shared" si="9"/>
        <v>1301</v>
      </c>
      <c r="L149" s="5"/>
    </row>
    <row r="150" spans="1:12" ht="18.75">
      <c r="A150" s="4"/>
      <c r="B150" s="77">
        <v>3</v>
      </c>
      <c r="C150" s="99" t="s">
        <v>157</v>
      </c>
      <c r="D150" s="100"/>
      <c r="E150" s="20">
        <v>8468</v>
      </c>
      <c r="F150" s="20"/>
      <c r="G150" s="20"/>
      <c r="H150" s="20">
        <v>8468</v>
      </c>
      <c r="I150" s="20"/>
      <c r="J150" s="20"/>
      <c r="K150" s="50">
        <f t="shared" si="9"/>
        <v>8468</v>
      </c>
      <c r="L150" s="5"/>
    </row>
    <row r="151" spans="1:12" ht="18.75">
      <c r="A151" s="4"/>
      <c r="B151" s="77">
        <v>4</v>
      </c>
      <c r="C151" s="99" t="s">
        <v>158</v>
      </c>
      <c r="D151" s="100"/>
      <c r="E151" s="20">
        <v>1365</v>
      </c>
      <c r="F151" s="20"/>
      <c r="G151" s="20"/>
      <c r="H151" s="20">
        <v>1365</v>
      </c>
      <c r="I151" s="20"/>
      <c r="J151" s="20"/>
      <c r="K151" s="50">
        <f t="shared" si="9"/>
        <v>1365</v>
      </c>
      <c r="L151" s="5"/>
    </row>
    <row r="152" spans="1:12" ht="18.75">
      <c r="A152" s="4"/>
      <c r="B152" s="77">
        <v>5</v>
      </c>
      <c r="C152" s="99" t="s">
        <v>159</v>
      </c>
      <c r="D152" s="100"/>
      <c r="E152" s="20">
        <v>3101</v>
      </c>
      <c r="F152" s="20"/>
      <c r="G152" s="20"/>
      <c r="H152" s="20">
        <v>3101</v>
      </c>
      <c r="I152" s="20"/>
      <c r="J152" s="20"/>
      <c r="K152" s="50">
        <f t="shared" si="9"/>
        <v>3101</v>
      </c>
      <c r="L152" s="5"/>
    </row>
    <row r="153" spans="1:12" ht="18.75">
      <c r="A153" s="4"/>
      <c r="B153" s="77">
        <v>6</v>
      </c>
      <c r="C153" s="99" t="s">
        <v>160</v>
      </c>
      <c r="D153" s="100"/>
      <c r="E153" s="20">
        <v>11626</v>
      </c>
      <c r="F153" s="20"/>
      <c r="G153" s="20"/>
      <c r="H153" s="20">
        <v>11626</v>
      </c>
      <c r="I153" s="20"/>
      <c r="J153" s="20"/>
      <c r="K153" s="50">
        <f t="shared" si="9"/>
        <v>11626</v>
      </c>
      <c r="L153" s="5"/>
    </row>
    <row r="154" spans="1:12" ht="18.75">
      <c r="A154" s="4"/>
      <c r="B154" s="77">
        <v>7</v>
      </c>
      <c r="C154" s="99" t="s">
        <v>161</v>
      </c>
      <c r="D154" s="100"/>
      <c r="E154" s="20">
        <v>3059</v>
      </c>
      <c r="F154" s="20"/>
      <c r="G154" s="20"/>
      <c r="H154" s="20">
        <v>3059</v>
      </c>
      <c r="I154" s="20"/>
      <c r="J154" s="20"/>
      <c r="K154" s="50">
        <f t="shared" si="9"/>
        <v>3059</v>
      </c>
      <c r="L154" s="5"/>
    </row>
    <row r="155" spans="1:12" ht="18.75">
      <c r="A155" s="4"/>
      <c r="B155" s="77">
        <v>8</v>
      </c>
      <c r="C155" s="99" t="s">
        <v>162</v>
      </c>
      <c r="D155" s="100"/>
      <c r="E155" s="20">
        <v>15616</v>
      </c>
      <c r="F155" s="20"/>
      <c r="G155" s="20"/>
      <c r="H155" s="20">
        <v>15616</v>
      </c>
      <c r="I155" s="20"/>
      <c r="J155" s="20"/>
      <c r="K155" s="50">
        <f t="shared" si="9"/>
        <v>15616</v>
      </c>
      <c r="L155" s="5"/>
    </row>
    <row r="156" spans="1:12" ht="18.75">
      <c r="A156" s="4"/>
      <c r="B156" s="77">
        <v>9</v>
      </c>
      <c r="C156" s="99" t="s">
        <v>163</v>
      </c>
      <c r="D156" s="100"/>
      <c r="E156" s="20">
        <v>47301</v>
      </c>
      <c r="F156" s="20"/>
      <c r="G156" s="20"/>
      <c r="H156" s="20">
        <v>47301</v>
      </c>
      <c r="I156" s="20"/>
      <c r="J156" s="20"/>
      <c r="K156" s="50">
        <f t="shared" si="9"/>
        <v>47301</v>
      </c>
      <c r="L156" s="5"/>
    </row>
    <row r="157" spans="1:12" ht="18.75">
      <c r="A157" s="4"/>
      <c r="B157" s="77">
        <v>10</v>
      </c>
      <c r="C157" s="99" t="s">
        <v>164</v>
      </c>
      <c r="D157" s="100"/>
      <c r="E157" s="20">
        <v>11280</v>
      </c>
      <c r="F157" s="20"/>
      <c r="G157" s="20"/>
      <c r="H157" s="20">
        <v>11280</v>
      </c>
      <c r="I157" s="20"/>
      <c r="J157" s="20"/>
      <c r="K157" s="50">
        <f t="shared" si="9"/>
        <v>11280</v>
      </c>
      <c r="L157" s="5"/>
    </row>
    <row r="158" spans="1:12" ht="18.75">
      <c r="A158" s="4"/>
      <c r="B158" s="77">
        <v>11</v>
      </c>
      <c r="C158" s="101" t="s">
        <v>165</v>
      </c>
      <c r="D158" s="102"/>
      <c r="E158" s="20">
        <v>11547</v>
      </c>
      <c r="F158" s="20"/>
      <c r="G158" s="20"/>
      <c r="H158" s="20">
        <v>11547</v>
      </c>
      <c r="I158" s="20"/>
      <c r="J158" s="20"/>
      <c r="K158" s="50">
        <f t="shared" si="9"/>
        <v>11547</v>
      </c>
      <c r="L158" s="5"/>
    </row>
    <row r="159" spans="1:12" ht="18.75">
      <c r="A159" s="4"/>
      <c r="B159" s="77">
        <v>12</v>
      </c>
      <c r="C159" s="101" t="s">
        <v>166</v>
      </c>
      <c r="D159" s="102"/>
      <c r="E159" s="20">
        <v>11529</v>
      </c>
      <c r="F159" s="20"/>
      <c r="G159" s="20"/>
      <c r="H159" s="20">
        <v>11529</v>
      </c>
      <c r="I159" s="20"/>
      <c r="J159" s="20"/>
      <c r="K159" s="50">
        <f t="shared" si="9"/>
        <v>11529</v>
      </c>
      <c r="L159" s="5"/>
    </row>
    <row r="160" spans="1:12" ht="18.75">
      <c r="A160" s="4"/>
      <c r="B160" s="77">
        <v>13</v>
      </c>
      <c r="C160" s="101" t="s">
        <v>167</v>
      </c>
      <c r="D160" s="102"/>
      <c r="E160" s="20">
        <v>4361</v>
      </c>
      <c r="F160" s="20"/>
      <c r="G160" s="20"/>
      <c r="H160" s="20">
        <v>4361</v>
      </c>
      <c r="I160" s="20"/>
      <c r="J160" s="20"/>
      <c r="K160" s="50">
        <f t="shared" si="9"/>
        <v>4361</v>
      </c>
      <c r="L160" s="5"/>
    </row>
    <row r="161" spans="1:12" ht="18.75">
      <c r="A161" s="4"/>
      <c r="B161" s="77">
        <v>14</v>
      </c>
      <c r="C161" s="101" t="s">
        <v>168</v>
      </c>
      <c r="D161" s="102"/>
      <c r="E161" s="20">
        <v>3364</v>
      </c>
      <c r="F161" s="20"/>
      <c r="G161" s="20"/>
      <c r="H161" s="20">
        <v>3364</v>
      </c>
      <c r="I161" s="20"/>
      <c r="J161" s="20"/>
      <c r="K161" s="50">
        <f t="shared" si="9"/>
        <v>3364</v>
      </c>
      <c r="L161" s="5"/>
    </row>
    <row r="162" spans="1:12" ht="18.75">
      <c r="A162" s="4"/>
      <c r="B162" s="77">
        <v>15</v>
      </c>
      <c r="C162" s="101" t="s">
        <v>169</v>
      </c>
      <c r="D162" s="102"/>
      <c r="E162" s="20">
        <v>5419</v>
      </c>
      <c r="F162" s="20"/>
      <c r="G162" s="20"/>
      <c r="H162" s="20">
        <v>5419</v>
      </c>
      <c r="I162" s="20"/>
      <c r="J162" s="20"/>
      <c r="K162" s="50">
        <f t="shared" si="9"/>
        <v>5419</v>
      </c>
      <c r="L162" s="5"/>
    </row>
    <row r="163" spans="1:12" ht="18.75">
      <c r="A163" s="4"/>
      <c r="B163" s="77">
        <v>16</v>
      </c>
      <c r="C163" s="101" t="s">
        <v>170</v>
      </c>
      <c r="D163" s="102"/>
      <c r="E163" s="20">
        <v>4979</v>
      </c>
      <c r="F163" s="20"/>
      <c r="G163" s="20"/>
      <c r="H163" s="20">
        <v>4979</v>
      </c>
      <c r="I163" s="20"/>
      <c r="J163" s="20"/>
      <c r="K163" s="50">
        <f t="shared" si="9"/>
        <v>4979</v>
      </c>
      <c r="L163" s="5"/>
    </row>
    <row r="164" spans="1:12" ht="26.25">
      <c r="A164" s="4"/>
      <c r="B164" s="59"/>
      <c r="C164" s="60" t="s">
        <v>171</v>
      </c>
      <c r="D164" s="94"/>
      <c r="E164" s="94">
        <f>SUM(E148:E163)</f>
        <v>145557</v>
      </c>
      <c r="F164" s="94"/>
      <c r="G164" s="94"/>
      <c r="H164" s="94">
        <f>SUM(H148:H163)</f>
        <v>145557</v>
      </c>
      <c r="I164" s="94"/>
      <c r="J164" s="94"/>
      <c r="K164" s="62">
        <f>SUM(K148:K163)</f>
        <v>145557</v>
      </c>
      <c r="L164" s="5"/>
    </row>
    <row r="165" spans="1:12" ht="26.25">
      <c r="A165" s="4"/>
      <c r="B165" s="63"/>
      <c r="C165" s="64"/>
      <c r="D165" s="65"/>
      <c r="E165" s="66"/>
      <c r="F165" s="66"/>
      <c r="G165" s="66"/>
      <c r="H165" s="66"/>
      <c r="I165" s="5"/>
      <c r="J165" s="5"/>
      <c r="K165" s="103"/>
      <c r="L165" s="5"/>
    </row>
    <row r="166" spans="1:12" ht="12.75">
      <c r="A166" s="4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</row>
    <row r="167" spans="1:12" ht="37.5">
      <c r="A167" s="4"/>
      <c r="B167" s="104"/>
      <c r="C167" s="105" t="s">
        <v>153</v>
      </c>
      <c r="D167" s="42"/>
      <c r="E167" s="43" t="s">
        <v>154</v>
      </c>
      <c r="F167" s="43"/>
      <c r="G167" s="43" t="s">
        <v>48</v>
      </c>
      <c r="H167" s="43" t="s">
        <v>49</v>
      </c>
      <c r="I167" s="42" t="s">
        <v>50</v>
      </c>
      <c r="J167" s="42" t="s">
        <v>51</v>
      </c>
      <c r="K167" s="69" t="s">
        <v>2</v>
      </c>
      <c r="L167" s="5"/>
    </row>
    <row r="168" spans="1:12" ht="18.75">
      <c r="A168" s="37"/>
      <c r="B168" s="106">
        <v>1</v>
      </c>
      <c r="C168" s="101" t="s">
        <v>172</v>
      </c>
      <c r="D168" s="107"/>
      <c r="E168" s="20">
        <v>433</v>
      </c>
      <c r="F168" s="20"/>
      <c r="G168" s="108"/>
      <c r="H168" s="20">
        <v>433</v>
      </c>
      <c r="I168" s="108"/>
      <c r="J168" s="108"/>
      <c r="K168" s="109">
        <f aca="true" t="shared" si="10" ref="K168:K186">E168+I168+J168</f>
        <v>433</v>
      </c>
      <c r="L168" s="38"/>
    </row>
    <row r="169" spans="1:12" ht="18.75">
      <c r="A169" s="37"/>
      <c r="B169" s="106">
        <v>2</v>
      </c>
      <c r="C169" s="101" t="s">
        <v>173</v>
      </c>
      <c r="D169" s="107"/>
      <c r="E169" s="20">
        <v>2322</v>
      </c>
      <c r="F169" s="20"/>
      <c r="G169" s="108"/>
      <c r="H169" s="20">
        <v>2322</v>
      </c>
      <c r="I169" s="108"/>
      <c r="J169" s="108"/>
      <c r="K169" s="109">
        <f t="shared" si="10"/>
        <v>2322</v>
      </c>
      <c r="L169" s="38"/>
    </row>
    <row r="170" spans="1:12" ht="18.75">
      <c r="A170" s="37"/>
      <c r="B170" s="106">
        <v>3</v>
      </c>
      <c r="C170" s="101" t="s">
        <v>174</v>
      </c>
      <c r="D170" s="107"/>
      <c r="E170" s="20">
        <v>2269</v>
      </c>
      <c r="F170" s="20"/>
      <c r="G170" s="108"/>
      <c r="H170" s="20">
        <v>2269</v>
      </c>
      <c r="I170" s="108"/>
      <c r="J170" s="108"/>
      <c r="K170" s="109">
        <f t="shared" si="10"/>
        <v>2269</v>
      </c>
      <c r="L170" s="38"/>
    </row>
    <row r="171" spans="1:12" ht="18.75">
      <c r="A171" s="37"/>
      <c r="B171" s="106">
        <v>4</v>
      </c>
      <c r="C171" s="101" t="s">
        <v>175</v>
      </c>
      <c r="D171" s="107"/>
      <c r="E171" s="20">
        <v>265</v>
      </c>
      <c r="F171" s="20"/>
      <c r="G171" s="108"/>
      <c r="H171" s="20">
        <v>265</v>
      </c>
      <c r="I171" s="108"/>
      <c r="J171" s="108"/>
      <c r="K171" s="109">
        <f t="shared" si="10"/>
        <v>265</v>
      </c>
      <c r="L171" s="38"/>
    </row>
    <row r="172" spans="1:12" ht="18.75">
      <c r="A172" s="37"/>
      <c r="B172" s="106">
        <v>5</v>
      </c>
      <c r="C172" s="101" t="s">
        <v>176</v>
      </c>
      <c r="D172" s="107"/>
      <c r="E172" s="20">
        <v>945</v>
      </c>
      <c r="F172" s="20"/>
      <c r="G172" s="108"/>
      <c r="H172" s="20">
        <v>945</v>
      </c>
      <c r="I172" s="108"/>
      <c r="J172" s="108"/>
      <c r="K172" s="109">
        <f t="shared" si="10"/>
        <v>945</v>
      </c>
      <c r="L172" s="38"/>
    </row>
    <row r="173" spans="1:12" ht="18.75">
      <c r="A173" s="37"/>
      <c r="B173" s="106">
        <v>6</v>
      </c>
      <c r="C173" s="101" t="s">
        <v>177</v>
      </c>
      <c r="D173" s="107"/>
      <c r="E173" s="20">
        <v>946</v>
      </c>
      <c r="F173" s="20"/>
      <c r="G173" s="108"/>
      <c r="H173" s="20">
        <v>946</v>
      </c>
      <c r="I173" s="108"/>
      <c r="J173" s="108"/>
      <c r="K173" s="109">
        <f t="shared" si="10"/>
        <v>946</v>
      </c>
      <c r="L173" s="38"/>
    </row>
    <row r="174" spans="1:12" ht="18.75">
      <c r="A174" s="37"/>
      <c r="B174" s="106">
        <v>7</v>
      </c>
      <c r="C174" s="101" t="s">
        <v>178</v>
      </c>
      <c r="D174" s="107"/>
      <c r="E174" s="20">
        <v>933</v>
      </c>
      <c r="F174" s="20"/>
      <c r="G174" s="108"/>
      <c r="H174" s="20">
        <v>933</v>
      </c>
      <c r="I174" s="108"/>
      <c r="J174" s="108"/>
      <c r="K174" s="109">
        <f t="shared" si="10"/>
        <v>933</v>
      </c>
      <c r="L174" s="38"/>
    </row>
    <row r="175" spans="1:12" ht="18.75">
      <c r="A175" s="37"/>
      <c r="B175" s="106">
        <v>8</v>
      </c>
      <c r="C175" s="101" t="s">
        <v>179</v>
      </c>
      <c r="D175" s="107"/>
      <c r="E175" s="20">
        <v>2237</v>
      </c>
      <c r="F175" s="20"/>
      <c r="G175" s="108"/>
      <c r="H175" s="20">
        <v>2237</v>
      </c>
      <c r="I175" s="108"/>
      <c r="J175" s="108"/>
      <c r="K175" s="109">
        <f t="shared" si="10"/>
        <v>2237</v>
      </c>
      <c r="L175" s="38"/>
    </row>
    <row r="176" spans="1:12" ht="18.75">
      <c r="A176" s="37"/>
      <c r="B176" s="106">
        <v>9</v>
      </c>
      <c r="C176" s="101" t="s">
        <v>180</v>
      </c>
      <c r="D176" s="107"/>
      <c r="E176" s="20">
        <v>1163</v>
      </c>
      <c r="F176" s="20"/>
      <c r="G176" s="108"/>
      <c r="H176" s="20">
        <v>1163</v>
      </c>
      <c r="I176" s="108"/>
      <c r="J176" s="108"/>
      <c r="K176" s="109">
        <f t="shared" si="10"/>
        <v>1163</v>
      </c>
      <c r="L176" s="38"/>
    </row>
    <row r="177" spans="1:12" ht="18.75">
      <c r="A177" s="37"/>
      <c r="B177" s="106">
        <v>10</v>
      </c>
      <c r="C177" s="101" t="s">
        <v>181</v>
      </c>
      <c r="D177" s="107"/>
      <c r="E177" s="20">
        <v>1273</v>
      </c>
      <c r="F177" s="20"/>
      <c r="G177" s="108"/>
      <c r="H177" s="20">
        <v>1273</v>
      </c>
      <c r="I177" s="108"/>
      <c r="J177" s="108"/>
      <c r="K177" s="109">
        <f t="shared" si="10"/>
        <v>1273</v>
      </c>
      <c r="L177" s="38"/>
    </row>
    <row r="178" spans="1:12" ht="18.75">
      <c r="A178" s="37"/>
      <c r="B178" s="106">
        <v>11</v>
      </c>
      <c r="C178" s="101" t="s">
        <v>182</v>
      </c>
      <c r="D178" s="107"/>
      <c r="E178" s="20">
        <v>314</v>
      </c>
      <c r="F178" s="20"/>
      <c r="G178" s="108"/>
      <c r="H178" s="20">
        <v>314</v>
      </c>
      <c r="I178" s="108"/>
      <c r="J178" s="108"/>
      <c r="K178" s="109">
        <f t="shared" si="10"/>
        <v>314</v>
      </c>
      <c r="L178" s="38"/>
    </row>
    <row r="179" spans="1:12" ht="18.75">
      <c r="A179" s="37"/>
      <c r="B179" s="106">
        <v>12</v>
      </c>
      <c r="C179" s="101" t="s">
        <v>183</v>
      </c>
      <c r="D179" s="107"/>
      <c r="E179" s="20">
        <v>3402</v>
      </c>
      <c r="F179" s="20"/>
      <c r="G179" s="108"/>
      <c r="H179" s="20">
        <v>3402</v>
      </c>
      <c r="I179" s="108"/>
      <c r="J179" s="108"/>
      <c r="K179" s="109">
        <f t="shared" si="10"/>
        <v>3402</v>
      </c>
      <c r="L179" s="38"/>
    </row>
    <row r="180" spans="1:12" ht="18.75">
      <c r="A180" s="37"/>
      <c r="B180" s="106">
        <v>13</v>
      </c>
      <c r="C180" s="101" t="s">
        <v>184</v>
      </c>
      <c r="D180" s="107"/>
      <c r="E180" s="20">
        <v>3402</v>
      </c>
      <c r="F180" s="20"/>
      <c r="G180" s="108"/>
      <c r="H180" s="20">
        <v>3402</v>
      </c>
      <c r="I180" s="108"/>
      <c r="J180" s="108"/>
      <c r="K180" s="109">
        <f t="shared" si="10"/>
        <v>3402</v>
      </c>
      <c r="L180" s="38"/>
    </row>
    <row r="181" spans="1:12" ht="18.75">
      <c r="A181" s="37"/>
      <c r="B181" s="106">
        <v>14</v>
      </c>
      <c r="C181" s="101" t="s">
        <v>185</v>
      </c>
      <c r="D181" s="107"/>
      <c r="E181" s="20">
        <v>654</v>
      </c>
      <c r="F181" s="20"/>
      <c r="G181" s="108"/>
      <c r="H181" s="20">
        <v>654</v>
      </c>
      <c r="I181" s="108"/>
      <c r="J181" s="108"/>
      <c r="K181" s="109">
        <f t="shared" si="10"/>
        <v>654</v>
      </c>
      <c r="L181" s="38"/>
    </row>
    <row r="182" spans="1:12" ht="18.75">
      <c r="A182" s="37"/>
      <c r="B182" s="106">
        <v>15</v>
      </c>
      <c r="C182" s="101" t="s">
        <v>186</v>
      </c>
      <c r="D182" s="107"/>
      <c r="E182" s="20">
        <v>650</v>
      </c>
      <c r="F182" s="20"/>
      <c r="G182" s="108"/>
      <c r="H182" s="20">
        <v>650</v>
      </c>
      <c r="I182" s="108"/>
      <c r="J182" s="108"/>
      <c r="K182" s="109">
        <f t="shared" si="10"/>
        <v>650</v>
      </c>
      <c r="L182" s="38"/>
    </row>
    <row r="183" spans="1:12" ht="18.75">
      <c r="A183" s="37"/>
      <c r="B183" s="106"/>
      <c r="C183" s="101" t="s">
        <v>187</v>
      </c>
      <c r="D183" s="107"/>
      <c r="E183" s="20">
        <v>4000</v>
      </c>
      <c r="F183" s="20"/>
      <c r="G183" s="108"/>
      <c r="H183" s="20">
        <v>4000</v>
      </c>
      <c r="I183" s="20">
        <v>400</v>
      </c>
      <c r="J183" s="108"/>
      <c r="K183" s="109">
        <f t="shared" si="10"/>
        <v>4400</v>
      </c>
      <c r="L183" s="38"/>
    </row>
    <row r="184" spans="1:12" ht="18.75">
      <c r="A184" s="37"/>
      <c r="B184" s="106"/>
      <c r="C184" s="101" t="s">
        <v>188</v>
      </c>
      <c r="D184" s="107"/>
      <c r="E184" s="20">
        <v>1800</v>
      </c>
      <c r="F184" s="20"/>
      <c r="G184" s="108"/>
      <c r="H184" s="20">
        <v>1800</v>
      </c>
      <c r="I184" s="20">
        <v>150</v>
      </c>
      <c r="J184" s="108"/>
      <c r="K184" s="109">
        <f t="shared" si="10"/>
        <v>1950</v>
      </c>
      <c r="L184" s="38"/>
    </row>
    <row r="185" spans="1:12" ht="18.75">
      <c r="A185" s="37"/>
      <c r="B185" s="106"/>
      <c r="C185" s="101" t="s">
        <v>189</v>
      </c>
      <c r="D185" s="107"/>
      <c r="E185" s="20">
        <v>150</v>
      </c>
      <c r="F185" s="20"/>
      <c r="G185" s="108"/>
      <c r="H185" s="20">
        <v>150</v>
      </c>
      <c r="I185" s="20"/>
      <c r="J185" s="108"/>
      <c r="K185" s="109">
        <f t="shared" si="10"/>
        <v>150</v>
      </c>
      <c r="L185" s="38"/>
    </row>
    <row r="186" spans="1:12" ht="18.75">
      <c r="A186" s="37"/>
      <c r="B186" s="106">
        <v>16</v>
      </c>
      <c r="C186" s="101" t="s">
        <v>190</v>
      </c>
      <c r="D186" s="107"/>
      <c r="E186" s="20">
        <v>7125</v>
      </c>
      <c r="F186" s="20"/>
      <c r="G186" s="108"/>
      <c r="H186" s="20">
        <v>7125</v>
      </c>
      <c r="I186" s="108"/>
      <c r="J186" s="108"/>
      <c r="K186" s="109">
        <f t="shared" si="10"/>
        <v>7125</v>
      </c>
      <c r="L186" s="38"/>
    </row>
    <row r="187" spans="1:12" ht="26.25">
      <c r="A187" s="4"/>
      <c r="B187" s="110"/>
      <c r="C187" s="111"/>
      <c r="D187" s="112"/>
      <c r="E187" s="112">
        <f>SUM(E168:E186)</f>
        <v>34283</v>
      </c>
      <c r="F187" s="112"/>
      <c r="G187" s="112"/>
      <c r="H187" s="112">
        <f>SUM(H168:H186)</f>
        <v>34283</v>
      </c>
      <c r="I187" s="112">
        <f>SUM(I183:I184)</f>
        <v>550</v>
      </c>
      <c r="J187" s="112"/>
      <c r="K187" s="113">
        <f>SUM(K168:K186)</f>
        <v>34833</v>
      </c>
      <c r="L187" s="5"/>
    </row>
    <row r="188" spans="1:12" ht="12.75">
      <c r="A188" s="4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</row>
    <row r="189" spans="1:12" ht="37.5">
      <c r="A189" s="4"/>
      <c r="B189" s="104"/>
      <c r="C189" s="105" t="s">
        <v>191</v>
      </c>
      <c r="D189" s="42"/>
      <c r="E189" s="43" t="s">
        <v>154</v>
      </c>
      <c r="F189" s="43"/>
      <c r="G189" s="43" t="s">
        <v>48</v>
      </c>
      <c r="H189" s="43" t="s">
        <v>49</v>
      </c>
      <c r="I189" s="42" t="s">
        <v>50</v>
      </c>
      <c r="J189" s="42" t="s">
        <v>51</v>
      </c>
      <c r="K189" s="69" t="s">
        <v>2</v>
      </c>
      <c r="L189" s="5"/>
    </row>
    <row r="190" spans="1:12" ht="18.75">
      <c r="A190" s="4"/>
      <c r="B190" s="114">
        <v>1</v>
      </c>
      <c r="C190" s="115" t="s">
        <v>192</v>
      </c>
      <c r="D190" s="116"/>
      <c r="E190" s="117">
        <v>4176</v>
      </c>
      <c r="F190" s="117"/>
      <c r="G190" s="117"/>
      <c r="H190" s="117">
        <f>E190-G190</f>
        <v>4176</v>
      </c>
      <c r="I190" s="117"/>
      <c r="J190" s="117"/>
      <c r="K190" s="109">
        <f aca="true" t="shared" si="11" ref="K190:K196">E190+I190+J190</f>
        <v>4176</v>
      </c>
      <c r="L190" s="5"/>
    </row>
    <row r="191" spans="1:12" ht="18.75">
      <c r="A191" s="4"/>
      <c r="B191" s="114">
        <v>2</v>
      </c>
      <c r="C191" s="115" t="s">
        <v>193</v>
      </c>
      <c r="D191" s="118"/>
      <c r="E191" s="117">
        <v>489</v>
      </c>
      <c r="F191" s="117"/>
      <c r="G191" s="117"/>
      <c r="H191" s="117">
        <f>E191-G191</f>
        <v>489</v>
      </c>
      <c r="I191" s="117"/>
      <c r="J191" s="117"/>
      <c r="K191" s="109">
        <f t="shared" si="11"/>
        <v>489</v>
      </c>
      <c r="L191" s="5"/>
    </row>
    <row r="192" spans="1:12" ht="18.75">
      <c r="A192" s="4"/>
      <c r="B192" s="114">
        <v>3</v>
      </c>
      <c r="C192" s="115" t="s">
        <v>194</v>
      </c>
      <c r="D192" s="118"/>
      <c r="E192" s="117">
        <v>200</v>
      </c>
      <c r="F192" s="117"/>
      <c r="G192" s="117"/>
      <c r="H192" s="117">
        <v>200</v>
      </c>
      <c r="I192" s="117"/>
      <c r="J192" s="117"/>
      <c r="K192" s="109">
        <f t="shared" si="11"/>
        <v>200</v>
      </c>
      <c r="L192" s="5"/>
    </row>
    <row r="193" spans="1:12" ht="18.75">
      <c r="A193" s="4"/>
      <c r="B193" s="114">
        <v>4</v>
      </c>
      <c r="C193" s="115" t="s">
        <v>195</v>
      </c>
      <c r="D193" s="118"/>
      <c r="E193" s="117">
        <v>1734</v>
      </c>
      <c r="F193" s="117"/>
      <c r="G193" s="117"/>
      <c r="H193" s="117">
        <f>E193-G193</f>
        <v>1734</v>
      </c>
      <c r="I193" s="117"/>
      <c r="J193" s="117"/>
      <c r="K193" s="109">
        <f t="shared" si="11"/>
        <v>1734</v>
      </c>
      <c r="L193" s="5"/>
    </row>
    <row r="194" spans="1:12" ht="18.75">
      <c r="A194" s="4"/>
      <c r="B194" s="114">
        <v>5</v>
      </c>
      <c r="C194" s="115" t="s">
        <v>196</v>
      </c>
      <c r="D194" s="118"/>
      <c r="E194" s="117">
        <v>643</v>
      </c>
      <c r="F194" s="117"/>
      <c r="G194" s="117"/>
      <c r="H194" s="117">
        <f>E194-G194</f>
        <v>643</v>
      </c>
      <c r="I194" s="117"/>
      <c r="J194" s="117"/>
      <c r="K194" s="109">
        <f t="shared" si="11"/>
        <v>643</v>
      </c>
      <c r="L194" s="5"/>
    </row>
    <row r="195" spans="1:12" ht="18.75">
      <c r="A195" s="4"/>
      <c r="B195" s="114">
        <v>6</v>
      </c>
      <c r="C195" s="115" t="s">
        <v>197</v>
      </c>
      <c r="D195" s="118"/>
      <c r="E195" s="117">
        <v>890</v>
      </c>
      <c r="F195" s="117"/>
      <c r="G195" s="117"/>
      <c r="H195" s="117">
        <f>E195-G195</f>
        <v>890</v>
      </c>
      <c r="I195" s="117"/>
      <c r="J195" s="117"/>
      <c r="K195" s="109">
        <f t="shared" si="11"/>
        <v>890</v>
      </c>
      <c r="L195" s="5"/>
    </row>
    <row r="196" spans="1:12" ht="18.75">
      <c r="A196" s="4"/>
      <c r="B196" s="114">
        <v>7</v>
      </c>
      <c r="C196" s="115" t="s">
        <v>198</v>
      </c>
      <c r="D196" s="118"/>
      <c r="E196" s="117">
        <v>1998</v>
      </c>
      <c r="F196" s="117"/>
      <c r="G196" s="117"/>
      <c r="H196" s="117">
        <f>E196-G196</f>
        <v>1998</v>
      </c>
      <c r="I196" s="117"/>
      <c r="J196" s="117"/>
      <c r="K196" s="109">
        <f t="shared" si="11"/>
        <v>1998</v>
      </c>
      <c r="L196" s="5"/>
    </row>
    <row r="197" spans="1:12" ht="18.75">
      <c r="A197" s="4"/>
      <c r="B197" s="114">
        <v>8</v>
      </c>
      <c r="C197" s="119" t="s">
        <v>199</v>
      </c>
      <c r="D197" s="120"/>
      <c r="E197" s="117">
        <v>100</v>
      </c>
      <c r="F197" s="117"/>
      <c r="G197" s="117"/>
      <c r="H197" s="117">
        <v>100</v>
      </c>
      <c r="I197" s="117"/>
      <c r="J197" s="117"/>
      <c r="K197" s="109"/>
      <c r="L197" s="5"/>
    </row>
    <row r="198" spans="1:12" ht="18.75">
      <c r="A198" s="4"/>
      <c r="B198" s="114">
        <v>9</v>
      </c>
      <c r="C198" s="119" t="s">
        <v>200</v>
      </c>
      <c r="D198" s="121"/>
      <c r="E198" s="117">
        <v>300</v>
      </c>
      <c r="F198" s="117"/>
      <c r="G198" s="117"/>
      <c r="H198" s="117">
        <v>300</v>
      </c>
      <c r="I198" s="117"/>
      <c r="J198" s="117"/>
      <c r="K198" s="109"/>
      <c r="L198" s="5"/>
    </row>
    <row r="199" spans="1:12" ht="18.75">
      <c r="A199" s="4"/>
      <c r="B199" s="114">
        <v>10</v>
      </c>
      <c r="C199" s="115" t="s">
        <v>201</v>
      </c>
      <c r="D199" s="118"/>
      <c r="E199" s="117">
        <v>1207</v>
      </c>
      <c r="F199" s="117"/>
      <c r="G199" s="117"/>
      <c r="H199" s="117">
        <f aca="true" t="shared" si="12" ref="H199:H206">E199-G199</f>
        <v>1207</v>
      </c>
      <c r="I199" s="117"/>
      <c r="J199" s="117"/>
      <c r="K199" s="109">
        <f aca="true" t="shared" si="13" ref="K199:K206">E199+I199+J199</f>
        <v>1207</v>
      </c>
      <c r="L199" s="5"/>
    </row>
    <row r="200" spans="1:12" ht="18.75">
      <c r="A200" s="4"/>
      <c r="B200" s="114">
        <v>11</v>
      </c>
      <c r="C200" s="115" t="s">
        <v>202</v>
      </c>
      <c r="D200" s="118"/>
      <c r="E200" s="117">
        <v>927</v>
      </c>
      <c r="F200" s="117"/>
      <c r="G200" s="117"/>
      <c r="H200" s="117">
        <f t="shared" si="12"/>
        <v>927</v>
      </c>
      <c r="I200" s="117"/>
      <c r="J200" s="117"/>
      <c r="K200" s="109">
        <f t="shared" si="13"/>
        <v>927</v>
      </c>
      <c r="L200" s="5"/>
    </row>
    <row r="201" spans="1:12" ht="18.75">
      <c r="A201" s="4"/>
      <c r="B201" s="114">
        <v>12</v>
      </c>
      <c r="C201" s="115" t="s">
        <v>203</v>
      </c>
      <c r="D201" s="118"/>
      <c r="E201" s="117">
        <v>24398</v>
      </c>
      <c r="F201" s="122"/>
      <c r="G201" s="117">
        <v>22219</v>
      </c>
      <c r="H201" s="117">
        <f t="shared" si="12"/>
        <v>2179</v>
      </c>
      <c r="I201" s="117">
        <v>5660</v>
      </c>
      <c r="J201" s="117">
        <v>4081</v>
      </c>
      <c r="K201" s="109">
        <f t="shared" si="13"/>
        <v>34139</v>
      </c>
      <c r="L201" s="5"/>
    </row>
    <row r="202" spans="1:12" ht="18.75">
      <c r="A202" s="4"/>
      <c r="B202" s="114">
        <v>13</v>
      </c>
      <c r="C202" s="115" t="s">
        <v>204</v>
      </c>
      <c r="D202" s="118"/>
      <c r="E202" s="117">
        <v>1116</v>
      </c>
      <c r="F202" s="117"/>
      <c r="G202" s="117"/>
      <c r="H202" s="117">
        <f t="shared" si="12"/>
        <v>1116</v>
      </c>
      <c r="I202" s="117"/>
      <c r="J202" s="117"/>
      <c r="K202" s="109">
        <f t="shared" si="13"/>
        <v>1116</v>
      </c>
      <c r="L202" s="5"/>
    </row>
    <row r="203" spans="1:12" ht="18.75">
      <c r="A203" s="4"/>
      <c r="B203" s="114">
        <v>14</v>
      </c>
      <c r="C203" s="115" t="s">
        <v>205</v>
      </c>
      <c r="D203" s="118"/>
      <c r="E203" s="117">
        <v>1290</v>
      </c>
      <c r="F203" s="117"/>
      <c r="G203" s="117"/>
      <c r="H203" s="117">
        <f t="shared" si="12"/>
        <v>1290</v>
      </c>
      <c r="I203" s="117"/>
      <c r="J203" s="117"/>
      <c r="K203" s="109">
        <f t="shared" si="13"/>
        <v>1290</v>
      </c>
      <c r="L203" s="5"/>
    </row>
    <row r="204" spans="1:12" ht="18.75">
      <c r="A204" s="4"/>
      <c r="B204" s="114">
        <v>15</v>
      </c>
      <c r="C204" s="115" t="s">
        <v>206</v>
      </c>
      <c r="D204" s="116"/>
      <c r="E204" s="117">
        <v>381</v>
      </c>
      <c r="F204" s="117"/>
      <c r="G204" s="117"/>
      <c r="H204" s="117">
        <f t="shared" si="12"/>
        <v>381</v>
      </c>
      <c r="I204" s="117"/>
      <c r="J204" s="117"/>
      <c r="K204" s="109">
        <f t="shared" si="13"/>
        <v>381</v>
      </c>
      <c r="L204" s="5"/>
    </row>
    <row r="205" spans="1:12" ht="18.75">
      <c r="A205" s="4"/>
      <c r="B205" s="114">
        <v>16</v>
      </c>
      <c r="C205" s="115" t="s">
        <v>207</v>
      </c>
      <c r="D205" s="118"/>
      <c r="E205" s="117">
        <v>73</v>
      </c>
      <c r="F205" s="117"/>
      <c r="G205" s="117"/>
      <c r="H205" s="117">
        <f t="shared" si="12"/>
        <v>73</v>
      </c>
      <c r="I205" s="117"/>
      <c r="J205" s="117"/>
      <c r="K205" s="109">
        <f t="shared" si="13"/>
        <v>73</v>
      </c>
      <c r="L205" s="5"/>
    </row>
    <row r="206" spans="1:12" ht="18.75">
      <c r="A206" s="4"/>
      <c r="B206" s="114">
        <v>17</v>
      </c>
      <c r="C206" s="115" t="s">
        <v>208</v>
      </c>
      <c r="D206" s="118"/>
      <c r="E206" s="117">
        <v>69810</v>
      </c>
      <c r="F206" s="117"/>
      <c r="G206" s="117"/>
      <c r="H206" s="117">
        <f t="shared" si="12"/>
        <v>69810</v>
      </c>
      <c r="I206" s="117"/>
      <c r="J206" s="117"/>
      <c r="K206" s="109">
        <f t="shared" si="13"/>
        <v>69810</v>
      </c>
      <c r="L206" s="5"/>
    </row>
    <row r="207" spans="1:12" ht="18.75">
      <c r="A207" s="4"/>
      <c r="B207" s="114"/>
      <c r="C207" s="115"/>
      <c r="D207" s="117"/>
      <c r="E207" s="117"/>
      <c r="F207" s="117"/>
      <c r="G207" s="117"/>
      <c r="H207" s="117"/>
      <c r="I207" s="117"/>
      <c r="J207" s="117"/>
      <c r="K207" s="109"/>
      <c r="L207" s="5"/>
    </row>
    <row r="208" spans="1:12" ht="42">
      <c r="A208" s="4"/>
      <c r="B208" s="110"/>
      <c r="C208" s="123" t="s">
        <v>209</v>
      </c>
      <c r="D208" s="124"/>
      <c r="E208" s="125">
        <f>SUM(E190:E207)</f>
        <v>109732</v>
      </c>
      <c r="F208" s="125"/>
      <c r="G208" s="125">
        <f>SUM(G190:G207)</f>
        <v>22219</v>
      </c>
      <c r="H208" s="125">
        <f>SUM(H190:H206)</f>
        <v>87513</v>
      </c>
      <c r="I208" s="125">
        <f>SUM(I190:I207)</f>
        <v>5660</v>
      </c>
      <c r="J208" s="125">
        <f>SUM(J190:J207)</f>
        <v>4081</v>
      </c>
      <c r="K208" s="113">
        <f>E208+I208+J208</f>
        <v>119473</v>
      </c>
      <c r="L208" s="5"/>
    </row>
    <row r="209" spans="1:12" ht="12.75">
      <c r="A209" s="4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</row>
    <row r="210" spans="1:12" ht="12.75">
      <c r="A210" s="4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</row>
    <row r="211" spans="1:12" ht="37.5">
      <c r="A211" s="4"/>
      <c r="B211" s="104"/>
      <c r="C211" s="126" t="s">
        <v>3</v>
      </c>
      <c r="D211" s="127"/>
      <c r="E211" s="43" t="s">
        <v>154</v>
      </c>
      <c r="F211" s="43"/>
      <c r="G211" s="128" t="s">
        <v>210</v>
      </c>
      <c r="H211" s="128" t="s">
        <v>49</v>
      </c>
      <c r="I211" s="128" t="s">
        <v>211</v>
      </c>
      <c r="J211" s="128" t="s">
        <v>51</v>
      </c>
      <c r="K211" s="69" t="s">
        <v>212</v>
      </c>
      <c r="L211" s="5"/>
    </row>
    <row r="212" spans="1:12" ht="18.75">
      <c r="A212" s="4"/>
      <c r="B212" s="114">
        <v>1</v>
      </c>
      <c r="C212" s="99" t="s">
        <v>213</v>
      </c>
      <c r="D212" s="100"/>
      <c r="E212" s="117">
        <v>417</v>
      </c>
      <c r="F212" s="117"/>
      <c r="G212" s="129"/>
      <c r="H212" s="117">
        <v>417</v>
      </c>
      <c r="I212" s="129"/>
      <c r="J212" s="129"/>
      <c r="K212" s="50">
        <f>E212+I212+J212</f>
        <v>417</v>
      </c>
      <c r="L212" s="5"/>
    </row>
    <row r="213" spans="1:12" ht="18.75">
      <c r="A213" s="4"/>
      <c r="B213" s="114">
        <v>2</v>
      </c>
      <c r="C213" s="99" t="s">
        <v>214</v>
      </c>
      <c r="D213" s="100"/>
      <c r="E213" s="117">
        <v>1200</v>
      </c>
      <c r="F213" s="117"/>
      <c r="G213" s="129"/>
      <c r="H213" s="117">
        <v>1200</v>
      </c>
      <c r="I213" s="129"/>
      <c r="J213" s="129"/>
      <c r="K213" s="50">
        <f>E213+I213+J213</f>
        <v>1200</v>
      </c>
      <c r="L213" s="5"/>
    </row>
    <row r="214" spans="1:12" ht="18.75">
      <c r="A214" s="4"/>
      <c r="B214" s="114">
        <v>3</v>
      </c>
      <c r="C214" s="99" t="s">
        <v>215</v>
      </c>
      <c r="D214" s="116"/>
      <c r="E214" s="117">
        <v>371</v>
      </c>
      <c r="F214" s="117"/>
      <c r="G214" s="129"/>
      <c r="H214" s="117">
        <v>371</v>
      </c>
      <c r="I214" s="129"/>
      <c r="J214" s="129"/>
      <c r="K214" s="50">
        <f>E214+I214+J214</f>
        <v>371</v>
      </c>
      <c r="L214" s="5"/>
    </row>
    <row r="215" spans="1:12" ht="18.75">
      <c r="A215" s="4"/>
      <c r="B215" s="114">
        <v>4</v>
      </c>
      <c r="C215" s="99" t="s">
        <v>216</v>
      </c>
      <c r="D215" s="100"/>
      <c r="E215" s="117">
        <v>886</v>
      </c>
      <c r="F215" s="117"/>
      <c r="G215" s="129"/>
      <c r="H215" s="117">
        <v>886</v>
      </c>
      <c r="I215" s="129"/>
      <c r="J215" s="129"/>
      <c r="K215" s="50">
        <f>E215+I215+J215</f>
        <v>886</v>
      </c>
      <c r="L215" s="5"/>
    </row>
    <row r="216" spans="1:12" ht="18.75">
      <c r="A216" s="4"/>
      <c r="B216" s="114">
        <v>5</v>
      </c>
      <c r="C216" s="99" t="s">
        <v>217</v>
      </c>
      <c r="D216" s="100"/>
      <c r="E216" s="117">
        <v>1103</v>
      </c>
      <c r="F216" s="117"/>
      <c r="G216" s="129"/>
      <c r="H216" s="117">
        <v>1103</v>
      </c>
      <c r="I216" s="129"/>
      <c r="J216" s="129"/>
      <c r="K216" s="50">
        <f>E216+I216+J216</f>
        <v>1103</v>
      </c>
      <c r="L216" s="5"/>
    </row>
    <row r="217" spans="1:12" ht="12.75">
      <c r="A217" s="4"/>
      <c r="B217" s="114"/>
      <c r="C217" s="130"/>
      <c r="D217" s="131"/>
      <c r="E217" s="132"/>
      <c r="F217" s="132"/>
      <c r="G217" s="131"/>
      <c r="H217" s="131"/>
      <c r="I217" s="131"/>
      <c r="J217" s="131"/>
      <c r="K217" s="133"/>
      <c r="L217" s="5"/>
    </row>
    <row r="218" spans="1:12" ht="21">
      <c r="A218" s="4"/>
      <c r="B218" s="110"/>
      <c r="C218" s="124" t="s">
        <v>218</v>
      </c>
      <c r="D218" s="124"/>
      <c r="E218" s="134">
        <f>SUM(E212:E217)</f>
        <v>3977</v>
      </c>
      <c r="F218" s="134"/>
      <c r="G218" s="134"/>
      <c r="H218" s="134">
        <f>SUM(H212:H217)</f>
        <v>3977</v>
      </c>
      <c r="I218" s="134"/>
      <c r="J218" s="124"/>
      <c r="K218" s="135">
        <f>SUM(K212:K217)</f>
        <v>3977</v>
      </c>
      <c r="L218" s="5"/>
    </row>
    <row r="219" spans="1:12" ht="12.75">
      <c r="A219" s="4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</row>
    <row r="220" spans="1:12" ht="12.75">
      <c r="A220" s="4"/>
      <c r="B220" s="5"/>
      <c r="C220" s="5"/>
      <c r="D220" s="30"/>
      <c r="E220" s="5"/>
      <c r="F220" s="5"/>
      <c r="G220" s="5"/>
      <c r="H220" s="5"/>
      <c r="I220" s="5"/>
      <c r="J220" s="5"/>
      <c r="K220" s="5"/>
      <c r="L220" s="5"/>
    </row>
    <row r="221" spans="1:12" ht="12.75">
      <c r="A221" s="4"/>
      <c r="B221" s="5"/>
      <c r="C221" s="103"/>
      <c r="D221" s="5"/>
      <c r="E221" s="5"/>
      <c r="F221" s="5"/>
      <c r="G221" s="5"/>
      <c r="H221" s="5"/>
      <c r="I221" s="5"/>
      <c r="J221" s="5"/>
      <c r="K221" s="5"/>
      <c r="L221" s="5"/>
    </row>
    <row r="222" spans="1:12" ht="26.25">
      <c r="A222" s="136"/>
      <c r="B222" s="137"/>
      <c r="C222" s="138" t="s">
        <v>219</v>
      </c>
      <c r="D222" s="139"/>
      <c r="E222" s="139">
        <f>E218+E208+E187+E164+E145+E112+E82+E40</f>
        <v>5004743</v>
      </c>
      <c r="F222" s="139"/>
      <c r="G222" s="139">
        <f>G218+G208+G187+G164+G145+G112+G82+G40</f>
        <v>683906</v>
      </c>
      <c r="H222" s="139">
        <f>E222-G222</f>
        <v>4320837</v>
      </c>
      <c r="I222" s="139">
        <f>I218+I208+I187+I164+I145+I112+I82+I40</f>
        <v>328844</v>
      </c>
      <c r="J222" s="139">
        <f>J218+J208+J187+J164+J145+J112+J82+J40</f>
        <v>231618</v>
      </c>
      <c r="K222" s="140">
        <f>E222+I222+J222</f>
        <v>5565205</v>
      </c>
      <c r="L222" s="137"/>
    </row>
    <row r="223" spans="1:12" ht="12.75">
      <c r="A223" s="4"/>
      <c r="B223" s="5"/>
      <c r="C223" s="103"/>
      <c r="D223" s="5"/>
      <c r="E223" s="5"/>
      <c r="F223" s="5"/>
      <c r="G223" s="5"/>
      <c r="H223" s="5"/>
      <c r="I223" s="5"/>
      <c r="J223" s="5"/>
      <c r="K223" s="5"/>
      <c r="L223" s="5"/>
    </row>
    <row r="224" spans="1:12" ht="12.75">
      <c r="A224" s="141"/>
      <c r="B224" s="142"/>
      <c r="C224" s="143"/>
      <c r="D224" s="142"/>
      <c r="E224" s="142"/>
      <c r="F224" s="142"/>
      <c r="G224" s="142"/>
      <c r="H224" s="142"/>
      <c r="I224" s="142"/>
      <c r="J224" s="142"/>
      <c r="K224" s="142"/>
      <c r="L224" s="142"/>
    </row>
  </sheetData>
  <sheetProtection selectLockedCells="1" selectUnlockedCells="1"/>
  <mergeCells count="2">
    <mergeCell ref="B1:K1"/>
    <mergeCell ref="E4:J4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Mingardi Silvia</dc:creator>
  <cp:keywords/>
  <dc:description/>
  <cp:lastModifiedBy>Gardosi Angela</cp:lastModifiedBy>
  <dcterms:created xsi:type="dcterms:W3CDTF">2023-03-30T06:34:09Z</dcterms:created>
  <dcterms:modified xsi:type="dcterms:W3CDTF">2023-03-30T10:12:51Z</dcterms:modified>
  <cp:category/>
  <cp:version/>
  <cp:contentType/>
  <cp:contentStatus/>
</cp:coreProperties>
</file>